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425" yWindow="45" windowWidth="7065" windowHeight="8685" tabRatio="471" activeTab="2"/>
  </bookViews>
  <sheets>
    <sheet name="Introduction" sheetId="6" r:id="rId1"/>
    <sheet name="1. About" sheetId="2" r:id="rId2"/>
    <sheet name="2. Contextual" sheetId="3" r:id="rId3"/>
    <sheet name="3. Revenues" sheetId="10" r:id="rId4"/>
    <sheet name="Revenues - example Norway" sheetId="9" r:id="rId5"/>
    <sheet name="Changelog" sheetId="11" state="hidden" r:id="rId6"/>
  </sheets>
  <externalReferences>
    <externalReference r:id="rId7"/>
  </externalReferenc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 i="10" l="1"/>
  <c r="G40" i="10"/>
  <c r="G41" i="10"/>
  <c r="G59" i="10"/>
  <c r="CE52" i="10"/>
  <c r="BZ52" i="10"/>
  <c r="CA52" i="10"/>
  <c r="CB52" i="10"/>
  <c r="CC52" i="10"/>
  <c r="CD52" i="10"/>
  <c r="BX52" i="10"/>
  <c r="BY52" i="10"/>
  <c r="BW52" i="10"/>
  <c r="BS52" i="10"/>
  <c r="BU52" i="10"/>
  <c r="BV52" i="10"/>
  <c r="BR52" i="10"/>
  <c r="BK52" i="10"/>
  <c r="AO52" i="10"/>
  <c r="AM52" i="10"/>
  <c r="AN52" i="10"/>
  <c r="AL52" i="10"/>
  <c r="AH52" i="10"/>
  <c r="AI52" i="10"/>
  <c r="AJ52" i="10"/>
  <c r="AK52" i="10"/>
  <c r="AD52" i="10"/>
  <c r="AE52" i="10"/>
  <c r="AF52" i="10"/>
  <c r="AG52" i="10"/>
  <c r="AC52" i="10"/>
  <c r="Y52" i="10"/>
  <c r="Z52" i="10"/>
  <c r="AA52" i="10"/>
  <c r="AB52" i="10"/>
  <c r="U52" i="10"/>
  <c r="V52" i="10"/>
  <c r="W52" i="10"/>
  <c r="X52" i="10"/>
  <c r="T52" i="10"/>
  <c r="T41" i="10"/>
  <c r="H52" i="10"/>
  <c r="CC12" i="10"/>
  <c r="CB12" i="10"/>
  <c r="CD12" i="10"/>
  <c r="CE12" i="10"/>
  <c r="BV12" i="10"/>
  <c r="BW12" i="10"/>
  <c r="BX12" i="10"/>
  <c r="BY12" i="10"/>
  <c r="BZ12" i="10"/>
  <c r="CA12" i="10"/>
  <c r="BP12" i="10"/>
  <c r="BQ12" i="10"/>
  <c r="BR12" i="10"/>
  <c r="BS12" i="10"/>
  <c r="BT12" i="10"/>
  <c r="BU12" i="10"/>
  <c r="BH12" i="10"/>
  <c r="BI12" i="10"/>
  <c r="BJ12" i="10"/>
  <c r="BK12" i="10"/>
  <c r="BL12" i="10"/>
  <c r="BM12" i="10"/>
  <c r="BN12" i="10"/>
  <c r="BO12" i="10"/>
  <c r="AZ12" i="10"/>
  <c r="BA12" i="10"/>
  <c r="BB12" i="10"/>
  <c r="BC12" i="10"/>
  <c r="BD12" i="10"/>
  <c r="BE12" i="10"/>
  <c r="BF12" i="10"/>
  <c r="BG12" i="10"/>
  <c r="AT12" i="10"/>
  <c r="AU12" i="10"/>
  <c r="AV12" i="10"/>
  <c r="AW12" i="10"/>
  <c r="AX12" i="10"/>
  <c r="AY12" i="10"/>
  <c r="AQ12" i="10"/>
  <c r="AR12" i="10"/>
  <c r="AS12" i="10"/>
  <c r="AL12" i="10"/>
  <c r="AM12" i="10"/>
  <c r="AN12" i="10"/>
  <c r="AO12" i="10"/>
  <c r="AP12" i="10"/>
  <c r="AD12" i="10"/>
  <c r="AE12" i="10"/>
  <c r="AF12" i="10"/>
  <c r="AG12" i="10"/>
  <c r="AH12" i="10"/>
  <c r="AI12" i="10"/>
  <c r="AJ12" i="10"/>
  <c r="AK12" i="10"/>
  <c r="W12" i="10"/>
  <c r="X12" i="10"/>
  <c r="Y12" i="10"/>
  <c r="Z12" i="10"/>
  <c r="AA12" i="10"/>
  <c r="AB12" i="10"/>
  <c r="AC12" i="10"/>
  <c r="R12" i="10"/>
  <c r="S12" i="10"/>
  <c r="T12" i="10"/>
  <c r="U12" i="10"/>
  <c r="V12" i="10"/>
  <c r="Q12" i="10"/>
  <c r="BO41" i="10"/>
  <c r="BI41" i="10"/>
  <c r="BJ41" i="10"/>
  <c r="BK41" i="10"/>
  <c r="BL41" i="10"/>
  <c r="BM41" i="10"/>
  <c r="BN41" i="10"/>
  <c r="BP41" i="10"/>
  <c r="BQ41" i="10"/>
  <c r="BR41" i="10"/>
  <c r="BS41" i="10"/>
  <c r="BT41" i="10"/>
  <c r="BU41" i="10"/>
  <c r="BV41" i="10"/>
  <c r="BW41" i="10"/>
  <c r="BX41" i="10"/>
  <c r="BY41" i="10"/>
  <c r="BZ41" i="10"/>
  <c r="CA41" i="10"/>
  <c r="CB41" i="10"/>
  <c r="CC41" i="10"/>
  <c r="CD41" i="10"/>
  <c r="CE41" i="10"/>
  <c r="BH41" i="10"/>
  <c r="AY41" i="10"/>
  <c r="AZ41" i="10"/>
  <c r="BA41" i="10"/>
  <c r="BB41" i="10"/>
  <c r="BC41" i="10"/>
  <c r="BD41" i="10"/>
  <c r="BE41" i="10"/>
  <c r="BF41" i="10"/>
  <c r="BG41" i="10"/>
  <c r="AQ41" i="10"/>
  <c r="AR41" i="10"/>
  <c r="AS41" i="10"/>
  <c r="AT41" i="10"/>
  <c r="AU41" i="10"/>
  <c r="AV41" i="10"/>
  <c r="AW41" i="10"/>
  <c r="AX41" i="10"/>
  <c r="AN41" i="10"/>
  <c r="AO41" i="10"/>
  <c r="AP41" i="10"/>
  <c r="AM41" i="10"/>
  <c r="AL41" i="10"/>
  <c r="AC41" i="10"/>
  <c r="AD41" i="10"/>
  <c r="AE41" i="10"/>
  <c r="AF41" i="10"/>
  <c r="AG41" i="10"/>
  <c r="AH41" i="10"/>
  <c r="AI41" i="10"/>
  <c r="AJ41" i="10"/>
  <c r="AK41" i="10"/>
  <c r="W41" i="10"/>
  <c r="X41" i="10"/>
  <c r="Y41" i="10"/>
  <c r="Z41" i="10"/>
  <c r="AA41" i="10"/>
  <c r="AB41" i="10"/>
  <c r="S41" i="10"/>
  <c r="V41" i="10"/>
  <c r="R41" i="10"/>
  <c r="Q41" i="10"/>
  <c r="H41" i="10"/>
  <c r="H43" i="10"/>
  <c r="H44" i="10"/>
  <c r="H12" i="10"/>
  <c r="H15" i="10"/>
  <c r="Q40" i="10"/>
  <c r="R40" i="10"/>
  <c r="S40" i="10"/>
  <c r="U40" i="10"/>
  <c r="V40" i="10"/>
  <c r="W40" i="10"/>
  <c r="X40" i="10"/>
  <c r="Y40" i="10"/>
  <c r="Z40" i="10"/>
  <c r="AA40" i="10"/>
  <c r="AB40" i="10"/>
  <c r="AC40" i="10"/>
  <c r="AD40" i="10"/>
  <c r="AE40" i="10"/>
  <c r="AF40" i="10"/>
  <c r="AG40" i="10"/>
  <c r="AH40" i="10"/>
  <c r="AI40" i="10"/>
  <c r="AJ40" i="10"/>
  <c r="AO40" i="10"/>
  <c r="AP40" i="10"/>
  <c r="AQ40" i="10"/>
  <c r="AR40" i="10"/>
  <c r="AS40" i="10"/>
  <c r="AT40" i="10"/>
  <c r="AU40" i="10"/>
  <c r="AV40" i="10"/>
  <c r="AW40" i="10"/>
  <c r="AX40" i="10"/>
  <c r="AY40" i="10"/>
  <c r="AZ40" i="10"/>
  <c r="BA40" i="10"/>
  <c r="BB40" i="10"/>
  <c r="BC40" i="10"/>
  <c r="BD40" i="10"/>
  <c r="BE40" i="10"/>
  <c r="BF40" i="10"/>
  <c r="BG40" i="10"/>
  <c r="BH40" i="10"/>
  <c r="BI40" i="10"/>
  <c r="BJ40" i="10"/>
  <c r="BK40" i="10"/>
  <c r="BL40" i="10"/>
  <c r="BM40" i="10"/>
  <c r="BN40" i="10"/>
  <c r="BO40" i="10"/>
  <c r="BS40" i="10"/>
  <c r="BU40" i="10"/>
  <c r="BV40" i="10"/>
  <c r="BY40" i="10"/>
  <c r="BZ40" i="10"/>
  <c r="CA40" i="10"/>
  <c r="CE40" i="10"/>
  <c r="H40" i="10"/>
  <c r="H20" i="10"/>
  <c r="H59" i="10"/>
  <c r="CD9" i="10"/>
  <c r="CE9" i="10"/>
  <c r="BN9" i="10"/>
  <c r="BO9" i="10"/>
  <c r="BP9" i="10"/>
  <c r="BQ9" i="10"/>
  <c r="BR9" i="10"/>
  <c r="BS9" i="10"/>
  <c r="BT9" i="10"/>
  <c r="BU9" i="10"/>
  <c r="BV9" i="10"/>
  <c r="BW9" i="10"/>
  <c r="BX9" i="10"/>
  <c r="BY9" i="10"/>
  <c r="BZ9" i="10"/>
  <c r="CA9" i="10"/>
  <c r="CB9" i="10"/>
  <c r="CC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BK9" i="10"/>
  <c r="BL9" i="10"/>
  <c r="BM9" i="10"/>
  <c r="H54" i="10"/>
  <c r="H55" i="10"/>
  <c r="D10" i="3"/>
  <c r="G7" i="3"/>
  <c r="G6" i="3"/>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6" i="9"/>
  <c r="G56" i="9"/>
  <c r="H10" i="10"/>
  <c r="H11" i="10"/>
  <c r="H14" i="10"/>
  <c r="H16" i="10"/>
  <c r="H17" i="10"/>
  <c r="H18" i="10"/>
  <c r="H19" i="10"/>
  <c r="H21" i="10"/>
  <c r="H22" i="10"/>
  <c r="H23" i="10"/>
  <c r="H24" i="10"/>
  <c r="H25" i="10"/>
  <c r="H26" i="10"/>
  <c r="H27" i="10"/>
  <c r="H28" i="10"/>
  <c r="H29" i="10"/>
  <c r="H30" i="10"/>
  <c r="H31" i="10"/>
  <c r="H32" i="10"/>
  <c r="H33" i="10"/>
  <c r="H34" i="10"/>
  <c r="H35" i="10"/>
  <c r="H36" i="10"/>
  <c r="H37" i="10"/>
  <c r="H38" i="10"/>
  <c r="H39" i="10"/>
  <c r="H42" i="10"/>
  <c r="H45" i="10"/>
  <c r="H46" i="10"/>
  <c r="H47" i="10"/>
  <c r="H48" i="10"/>
  <c r="H49" i="10"/>
  <c r="H50" i="10"/>
  <c r="H51" i="10"/>
  <c r="H53" i="10"/>
  <c r="H56" i="10"/>
  <c r="M9" i="10"/>
  <c r="L9" i="10"/>
  <c r="K9" i="10"/>
  <c r="J9" i="10"/>
  <c r="I9" i="10"/>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alcChain>
</file>

<file path=xl/sharedStrings.xml><?xml version="1.0" encoding="utf-8"?>
<sst xmlns="http://schemas.openxmlformats.org/spreadsheetml/2006/main" count="842" uniqueCount="450">
  <si>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</si>
  <si>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</si>
  <si>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</si>
  <si>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</si>
  <si>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</si>
  <si>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</si>
  <si>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</si>
  <si>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</si>
  <si>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</si>
  <si>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</si>
  <si>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</si>
  <si>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</si>
  <si>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</si>
  <si>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</si>
  <si>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</si>
  <si>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</si>
  <si>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</si>
  <si>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</si>
  <si>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</si>
  <si>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</si>
  <si>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</si>
  <si>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</si>
  <si>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</si>
  <si>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</si>
  <si>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</si>
  <si>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</si>
  <si>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</si>
  <si>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</si>
  <si>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</si>
  <si>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</si>
  <si>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</si>
  <si>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</si>
  <si>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</si>
  <si>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</si>
  <si>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</si>
  <si>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</si>
  <si>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</si>
  <si>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</si>
  <si>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</si>
  <si>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</si>
  <si>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</si>
  <si>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</si>
  <si>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</si>
  <si>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</si>
  <si>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</si>
  <si>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</si>
  <si>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</si>
  <si>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</si>
  <si>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</si>
  <si>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</si>
  <si>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</si>
  <si>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</si>
  <si>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</si>
  <si>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</si>
  <si>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</si>
  <si>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</si>
  <si>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</si>
  <si>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</si>
  <si>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</si>
  <si>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</si>
  <si>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</si>
  <si>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</si>
  <si>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</si>
  <si>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</si>
  <si>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</si>
  <si>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</si>
  <si>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</si>
  <si>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</si>
  <si>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</si>
  <si>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</si>
  <si>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</si>
  <si>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</si>
  <si>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</si>
  <si>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</si>
  <si>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</si>
  <si>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</si>
  <si>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</si>
  <si>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</si>
  <si>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</si>
  <si>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</si>
  <si>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</si>
  <si>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</si>
  <si>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</si>
  <si>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</si>
  <si>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</si>
  <si>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</si>
  <si>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</si>
  <si>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&lt;text&gt;</t>
  </si>
  <si>
    <t>&lt;URL&gt;</t>
  </si>
  <si>
    <t>Other file, link</t>
  </si>
  <si>
    <t>&lt;number&gt;</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</si>
  <si>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</si>
  <si>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</si>
  <si>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</si>
  <si>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</si>
  <si>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</si>
  <si>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</si>
  <si>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</si>
  <si>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</si>
  <si>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</si>
  <si>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</si>
  <si>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</si>
  <si>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</si>
  <si>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</si>
  <si>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</si>
  <si>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</si>
  <si>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</si>
  <si>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</si>
  <si>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</si>
  <si>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</si>
  <si>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</si>
  <si>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</si>
  <si>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</si>
  <si>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</si>
  <si>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</si>
  <si>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</si>
  <si>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</si>
  <si>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</si>
  <si>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oil</t>
  </si>
  <si>
    <t>Included in EITI Report</t>
  </si>
  <si>
    <t xml:space="preserve">   Part 3 covers data on government revenues per revenue stream and company. An example of this part using Norway's 2012 EITI Report is available in a final worksheet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</si>
  <si>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</si>
  <si>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</si>
  <si>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</si>
  <si>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</si>
  <si>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</si>
  <si>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</si>
  <si>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</si>
  <si>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</si>
  <si>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</si>
  <si>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</si>
  <si>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</si>
  <si>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</si>
  <si>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</si>
  <si>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</si>
  <si>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</si>
  <si>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</si>
  <si>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</si>
  <si>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</si>
  <si>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</si>
  <si>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</si>
  <si>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</si>
  <si>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</si>
  <si>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</si>
  <si>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</si>
  <si>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</si>
  <si>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</si>
  <si>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</si>
  <si>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</si>
  <si>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</si>
  <si>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</si>
  <si>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</si>
  <si>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</si>
  <si>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</si>
  <si>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</si>
  <si>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</si>
  <si>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</si>
  <si>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</si>
  <si>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</si>
  <si>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</si>
  <si>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</si>
  <si>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</si>
  <si>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</si>
  <si>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</si>
  <si>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</si>
  <si>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</si>
  <si>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</si>
  <si>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</si>
  <si>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</si>
  <si>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</si>
  <si>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</si>
  <si>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</si>
  <si>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</si>
  <si>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</si>
  <si>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</si>
  <si>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</si>
  <si>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</si>
  <si>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</si>
  <si>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</si>
  <si>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</si>
  <si>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</si>
  <si>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</si>
  <si>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</si>
  <si>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</si>
  <si>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</si>
  <si>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</si>
  <si>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</si>
  <si>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</si>
  <si>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</si>
  <si>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</si>
  <si>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</si>
  <si>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</si>
  <si>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</si>
  <si>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</si>
  <si>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</si>
  <si>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</si>
  <si>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</si>
  <si>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</si>
  <si>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</si>
  <si>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</si>
  <si>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</si>
  <si>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</si>
  <si>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</si>
  <si>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</si>
  <si>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</si>
  <si>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</si>
  <si>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</si>
  <si>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</si>
  <si>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</si>
  <si>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</si>
  <si>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</si>
  <si>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</si>
  <si>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</si>
  <si>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</si>
  <si>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</si>
  <si>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</si>
  <si>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</si>
  <si>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</si>
  <si>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</si>
  <si>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</si>
  <si>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</si>
  <si>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</si>
  <si>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</si>
  <si>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</si>
  <si>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&lt;URL, or reference to section in EITI Report&gt;</t>
  </si>
  <si>
    <t>Publicly available registry of contracts</t>
  </si>
  <si>
    <t>&lt;name of the registry/not applicable&gt;</t>
  </si>
  <si>
    <t>&lt;name of document&gt;</t>
  </si>
  <si>
    <t>&lt;name of the source&gt;</t>
  </si>
  <si>
    <t>&lt;name of the registry/not available&gt;</t>
  </si>
  <si>
    <t>Add/remove rows as necessary, per registry</t>
  </si>
  <si>
    <t>&lt;reference to section in EITI Report&gt;</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</si>
  <si>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</si>
  <si>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</si>
  <si>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</si>
  <si>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</si>
  <si>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</si>
  <si>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</si>
  <si>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</si>
  <si>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</si>
  <si>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US $</t>
  </si>
  <si>
    <t>Modify entry in "unit" column if other than default.</t>
  </si>
  <si>
    <t>million Sm3</t>
  </si>
  <si>
    <t>million Sm3 o.e.</t>
  </si>
  <si>
    <t>Oil, volume</t>
  </si>
  <si>
    <t>Gas, volume</t>
  </si>
  <si>
    <t>Commodity 3, volume</t>
  </si>
  <si>
    <t>Commodity 4,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</si>
  <si>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</si>
  <si>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</si>
  <si>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</si>
  <si>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</si>
  <si>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</si>
  <si>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</si>
  <si>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</si>
  <si>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</si>
  <si>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</si>
  <si>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</si>
  <si>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</si>
  <si>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</si>
  <si>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</si>
  <si>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</si>
  <si>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</si>
  <si>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</si>
  <si>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</si>
  <si>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</si>
  <si>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</si>
  <si>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</si>
  <si>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</si>
  <si>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</si>
  <si>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</si>
  <si>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</si>
  <si>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</si>
  <si>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</si>
  <si>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</si>
  <si>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</si>
  <si>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</si>
  <si>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</si>
  <si>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</si>
  <si>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</si>
  <si>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</si>
  <si>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Særskatt (Special Tax) [1]</t>
  </si>
  <si>
    <t>TOTAL, reconciled</t>
  </si>
  <si>
    <t>Revenue, as disclosed by government</t>
  </si>
  <si>
    <t xml:space="preserve">TOTAL, disclosed by government </t>
  </si>
  <si>
    <t>Selskapsskatt [1]</t>
  </si>
  <si>
    <t>Norway is a special case in that payments from all companies are reconciled down to zero. In most countries, the figures provided in section (B) and the sub-total in (D) will differ.</t>
  </si>
  <si>
    <t>Example: 1000 NOK</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</si>
  <si>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</si>
  <si>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</si>
  <si>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</si>
  <si>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</si>
  <si>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</si>
  <si>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</si>
  <si>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</si>
  <si>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</si>
  <si>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</si>
  <si>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</si>
  <si>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</si>
  <si>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</si>
  <si>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</si>
  <si>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</si>
  <si>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</si>
  <si>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B. Revenue streams (including revenues from extractive industries outside reconciliation)</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</si>
  <si>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</si>
  <si>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</si>
  <si>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</si>
  <si>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</si>
  <si>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</si>
  <si>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</si>
  <si>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</si>
  <si>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</si>
  <si>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</si>
  <si>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</si>
  <si>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</si>
  <si>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</si>
  <si>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</si>
  <si>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</si>
  <si>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</si>
  <si>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</si>
  <si>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</si>
  <si>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 xml:space="preserve">Revenues not classified </t>
  </si>
  <si>
    <t>15E</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</si>
  <si>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</si>
  <si>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</si>
  <si>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</si>
  <si>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</si>
  <si>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</si>
  <si>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Albania</t>
  </si>
  <si>
    <t>Deloitte</t>
  </si>
  <si>
    <t>ton</t>
  </si>
  <si>
    <t>13,1</t>
  </si>
  <si>
    <t>2.2.3 Oil and gas production</t>
  </si>
  <si>
    <t>Chromium</t>
  </si>
  <si>
    <t>Copper</t>
  </si>
  <si>
    <t>Iron-Nickel &amp; Nickel-Sillicate</t>
  </si>
  <si>
    <t>Coal</t>
  </si>
  <si>
    <t>Limestone</t>
  </si>
  <si>
    <t>Clay</t>
  </si>
  <si>
    <t>Gypsum</t>
  </si>
  <si>
    <t>2.3 Mining sector overview</t>
  </si>
  <si>
    <t>http://185.30.147.99/AKBNPortal/HC/Main.aspx</t>
  </si>
  <si>
    <t>http://185.30.147.99/AKBNPortal/MIN/Main.aspx</t>
  </si>
  <si>
    <t>2.6.1. Contribution to Albanian Economy</t>
  </si>
  <si>
    <t>according to 2.6.1. Contribution to Albanian Economy, should be 5,6% of GDP which is more</t>
  </si>
  <si>
    <t>2.6.2. Government’s revenue from the upstream oil, gas and mining sector</t>
  </si>
  <si>
    <t>2.6.5 Export from the extractive sector</t>
  </si>
  <si>
    <t>calculated based on reported ratio</t>
  </si>
  <si>
    <t>Royalty on internal sales</t>
  </si>
  <si>
    <t>Bankers Petroleum Albania Ltd.</t>
  </si>
  <si>
    <t>Dega në Shqipëri e Stream Oil &amp; Gas Ltd.</t>
  </si>
  <si>
    <t>oil/gas</t>
  </si>
  <si>
    <t>Sherwood International Petroleum Ltd.</t>
  </si>
  <si>
    <t>Transoil Group - Dega në Shqipëri</t>
  </si>
  <si>
    <t>Petromanas Albania GmbH</t>
  </si>
  <si>
    <t>Capricorn Albania Limited</t>
  </si>
  <si>
    <t>San Leon Durrësi B.V.</t>
  </si>
  <si>
    <t>Emanuelle Adriatic Energy Limited</t>
  </si>
  <si>
    <t>Royalty on exports</t>
  </si>
  <si>
    <t>Tax penalties</t>
  </si>
  <si>
    <t>Signature bonuses</t>
  </si>
  <si>
    <t>Fushe Kruja Cement</t>
  </si>
  <si>
    <t>Antea Cement Sh.a.</t>
  </si>
  <si>
    <t>Babasi COO Sh.p.k.</t>
  </si>
  <si>
    <t>Beralb Sh.a.</t>
  </si>
  <si>
    <t>United Quarries Sh.p.k.</t>
  </si>
  <si>
    <t>Gerold Sh.p.k.</t>
  </si>
  <si>
    <t>Miniera e Kromit Katjel</t>
  </si>
  <si>
    <t>mining</t>
  </si>
  <si>
    <t>Bytyçi Sh.p.k.</t>
  </si>
  <si>
    <t>Ernisi Sh.p.k.</t>
  </si>
  <si>
    <t>Vëllazëria Sh.p.k.</t>
  </si>
  <si>
    <t>Cahani Sh.p.k.</t>
  </si>
  <si>
    <t>Leshnica Sh.p.k.</t>
  </si>
  <si>
    <t>Nika BL Sh.p.k.</t>
  </si>
  <si>
    <t>Lamnica Sh.p.k.</t>
  </si>
  <si>
    <t>Albchrome Sh.p.k.</t>
  </si>
  <si>
    <t>Koka Sh.p.k.</t>
  </si>
  <si>
    <t>Egi - K Sh.p.k.</t>
  </si>
  <si>
    <t>Zasha Sh.p.k.</t>
  </si>
  <si>
    <t>Runja Sh.p.k.</t>
  </si>
  <si>
    <t>Gjoni Sh.p.k.</t>
  </si>
  <si>
    <t>Gentari Sh.p.k.</t>
  </si>
  <si>
    <t>Fabrika e Pasurimit të</t>
  </si>
  <si>
    <t>Isaku Sh.p.k.</t>
  </si>
  <si>
    <t>Rier Sh.p.k.</t>
  </si>
  <si>
    <t>Alb - Canaj Sh.p.k.</t>
  </si>
  <si>
    <t>Herbi Sh.p.k.</t>
  </si>
  <si>
    <t>Klosi Sh.p.k.</t>
  </si>
  <si>
    <t>Krasta Sh.p.k.</t>
  </si>
  <si>
    <t>Koxheri Sh.p.k.</t>
  </si>
  <si>
    <t>Kuarci Blace Sh.p.k.</t>
  </si>
  <si>
    <t>Neli Sh.p.k.</t>
  </si>
  <si>
    <t>Lubima Sh.p.k.</t>
  </si>
  <si>
    <t>Favina Sh.p.k.</t>
  </si>
  <si>
    <t>Ral Sh.p.k.</t>
  </si>
  <si>
    <t>Shkalla Sh.p.k.</t>
  </si>
  <si>
    <t>Bledi Sh.p.k.</t>
  </si>
  <si>
    <t>Aliaj Group Sh.p.k.</t>
  </si>
  <si>
    <t>Romes Sh.p.k.</t>
  </si>
  <si>
    <t>Tili Inert Sh.p.k.</t>
  </si>
  <si>
    <t>Grenast Sh.p.k.</t>
  </si>
  <si>
    <t>Minex Sh.p.k.</t>
  </si>
  <si>
    <t>Brisel Sh.p.k.</t>
  </si>
  <si>
    <t>Albanisa - Krypi Sh.p.k.</t>
  </si>
  <si>
    <t>"Ylberi" Sh.p.k.</t>
  </si>
  <si>
    <t>Ylberi Sh.p.k.</t>
  </si>
  <si>
    <t>Mineral Invest Sh.p.k.</t>
  </si>
  <si>
    <t>Kurti Sh.p.k.</t>
  </si>
  <si>
    <t>Arkev Sh.p.k.</t>
  </si>
  <si>
    <t>Lita Brothers Construction</t>
  </si>
  <si>
    <t>Geri's 2002 Sh.p.k.</t>
  </si>
  <si>
    <t>Included and reconciled</t>
  </si>
  <si>
    <t>Info Metal Plast - Al</t>
  </si>
  <si>
    <t>Ateani Sh.p.k.</t>
  </si>
  <si>
    <t>Yzo Sh.p.k.</t>
  </si>
  <si>
    <t>Platinium ALB Sh.p.k.</t>
  </si>
  <si>
    <t>Vëllezërit Llupo Sh.p.k.</t>
  </si>
  <si>
    <t>Heidorn &amp; Binjaku Sh.p.k.</t>
  </si>
  <si>
    <t>Kromex Sh.p.k.</t>
  </si>
  <si>
    <t>Aris Albania Sh.p.k.</t>
  </si>
  <si>
    <t>Drini Bulqizë Sh.p.k.</t>
  </si>
  <si>
    <t>Prodhime Karbonike Sh.a.</t>
  </si>
  <si>
    <t>Salillari Sh.p.k.</t>
  </si>
  <si>
    <t>Stone Production Sh.p.k.</t>
  </si>
  <si>
    <t>11 Heronjtë Bater Sh.p.k.</t>
  </si>
  <si>
    <t>Rej Sh.a.</t>
  </si>
  <si>
    <t>KNAUF - Tirana Sh.p.k.</t>
  </si>
  <si>
    <t>Pula - X Sh.p.k.</t>
  </si>
  <si>
    <t>Aggregated</t>
  </si>
  <si>
    <t>Profit tax</t>
  </si>
  <si>
    <t>Penalties related to Profit tax</t>
  </si>
  <si>
    <t>Lek thousands</t>
  </si>
  <si>
    <t>Tax on dividend</t>
  </si>
  <si>
    <t>Included not reconciled</t>
  </si>
  <si>
    <t>Not included</t>
  </si>
  <si>
    <t>Yes</t>
  </si>
  <si>
    <t>https://eiti.org/files/albania_eiti_report-2013-2014_final.pdf</t>
  </si>
  <si>
    <t xml:space="preserve">ALL </t>
  </si>
  <si>
    <t>No</t>
  </si>
  <si>
    <t>Albanian Customs Administrate</t>
  </si>
  <si>
    <t>General Tax Directorate</t>
  </si>
  <si>
    <t>Andrii Zherebko</t>
  </si>
  <si>
    <t>EITI</t>
  </si>
  <si>
    <t>Azherebko@eiti.org</t>
  </si>
  <si>
    <t>ALL</t>
  </si>
  <si>
    <t>Partially</t>
  </si>
  <si>
    <t>2.2.5 Oil refining and transportation</t>
  </si>
  <si>
    <t>6.1 Reconciliation of aggregated cash flows paid to the State budget from the oil and gas sector</t>
  </si>
  <si>
    <t>2.6.3 Subnational transfers of Royalty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</si>
</sst>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yyyy\-mm\-dd;@"/>
  </numFmts>
  <fonts count="40">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u/>
      <sz val="9"/>
      <color theme="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41">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2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4">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2" fillId="0" borderId="2"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3" fillId="0" borderId="0" xfId="0" applyFont="1" applyAlignment="1">
      <alignment horizontal="left" wrapText="1"/>
    </xf>
    <xf numFmtId="0" fontId="15" fillId="0" borderId="0" xfId="0" applyFont="1"/>
    <xf numFmtId="0" fontId="15" fillId="0" borderId="4" xfId="0" applyFont="1" applyBorder="1"/>
    <xf numFmtId="0" fontId="15" fillId="0" borderId="15" xfId="0" applyFont="1" applyBorder="1"/>
    <xf numFmtId="0" fontId="11" fillId="0" borderId="17" xfId="0" applyFont="1" applyBorder="1"/>
    <xf numFmtId="0" fontId="14" fillId="0" borderId="15" xfId="0" applyFont="1" applyBorder="1"/>
    <xf numFmtId="0" fontId="13" fillId="6" borderId="0" xfId="0" applyFont="1" applyFill="1" applyBorder="1" applyAlignment="1">
      <alignment horizontal="left" wrapText="1"/>
    </xf>
    <xf numFmtId="0" fontId="14" fillId="0" borderId="0" xfId="0" applyFont="1" applyBorder="1"/>
    <xf numFmtId="0" fontId="16"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11" fillId="5"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xf numFmtId="0" fontId="24" fillId="10" borderId="8" xfId="0" applyFont="1" applyFill="1" applyBorder="1"/>
    <xf numFmtId="0" fontId="2" fillId="10" borderId="10" xfId="0" applyFont="1" applyFill="1" applyBorder="1"/>
    <xf numFmtId="0" fontId="2" fillId="10" borderId="11" xfId="0" applyFont="1" applyFill="1" applyBorder="1"/>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7" fillId="12" borderId="12" xfId="0" applyFont="1" applyFill="1" applyBorder="1" applyAlignment="1">
      <alignment vertical="center"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4" fillId="0" borderId="2" xfId="0" applyFont="1" applyBorder="1"/>
    <xf numFmtId="0" fontId="9"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28" fillId="0" borderId="2" xfId="0" applyFont="1" applyBorder="1"/>
    <xf numFmtId="0" fontId="15" fillId="0" borderId="0" xfId="0" applyFont="1" applyBorder="1"/>
    <xf numFmtId="0" fontId="11" fillId="6" borderId="0" xfId="0" applyFont="1" applyFill="1" applyBorder="1" applyAlignment="1">
      <alignment horizontal="left" wrapText="1"/>
    </xf>
    <xf numFmtId="0" fontId="14" fillId="0" borderId="10" xfId="0" applyFont="1" applyBorder="1"/>
    <xf numFmtId="0" fontId="11" fillId="10" borderId="16" xfId="0" applyFont="1" applyFill="1" applyBorder="1" applyAlignment="1">
      <alignment horizontal="left" wrapText="1"/>
    </xf>
    <xf numFmtId="0" fontId="11" fillId="10" borderId="19" xfId="0" applyFont="1" applyFill="1" applyBorder="1" applyAlignment="1">
      <alignment horizontal="left"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3" borderId="0" xfId="0" applyFont="1" applyFill="1" applyAlignment="1">
      <alignment horizontal="right"/>
    </xf>
    <xf numFmtId="0" fontId="3" fillId="13" borderId="0" xfId="0" applyFont="1" applyFill="1"/>
    <xf numFmtId="3" fontId="3" fillId="13"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23" xfId="0" applyFont="1" applyBorder="1"/>
    <xf numFmtId="0" fontId="9" fillId="0" borderId="22" xfId="0" applyFont="1" applyBorder="1"/>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4" xfId="320" applyFont="1" applyAlignment="1">
      <alignment horizontal="left" vertical="center" wrapText="1"/>
    </xf>
    <xf numFmtId="0" fontId="33" fillId="0" borderId="0" xfId="128" applyFont="1"/>
    <xf numFmtId="0" fontId="32" fillId="14" borderId="25" xfId="320" applyFont="1" applyBorder="1" applyAlignment="1">
      <alignment horizontal="left" vertical="center" wrapText="1"/>
    </xf>
    <xf numFmtId="0" fontId="34" fillId="0" borderId="0" xfId="0" applyFont="1" applyBorder="1"/>
    <xf numFmtId="0" fontId="35" fillId="0" borderId="0" xfId="0" applyFont="1" applyBorder="1"/>
    <xf numFmtId="0" fontId="11" fillId="4" borderId="17" xfId="0" applyFont="1" applyFill="1" applyBorder="1" applyAlignment="1">
      <alignment horizontal="left" wrapText="1"/>
    </xf>
    <xf numFmtId="0" fontId="34" fillId="0" borderId="0" xfId="0" applyFont="1" applyBorder="1" applyAlignment="1">
      <alignment vertical="top"/>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6"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wrapText="1"/>
    </xf>
    <xf numFmtId="0" fontId="36" fillId="0" borderId="0" xfId="0" applyFont="1"/>
    <xf numFmtId="0" fontId="11" fillId="0" borderId="0" xfId="0" applyFont="1" applyAlignment="1">
      <alignment horizontal="left" vertical="center" wrapText="1"/>
    </xf>
    <xf numFmtId="0" fontId="11" fillId="0" borderId="15" xfId="0" applyFont="1" applyBorder="1"/>
    <xf numFmtId="0" fontId="11" fillId="0" borderId="0" xfId="0" applyFont="1" applyBorder="1"/>
    <xf numFmtId="0" fontId="14" fillId="0" borderId="15" xfId="0" applyFont="1" applyBorder="1"/>
    <xf numFmtId="165" fontId="11" fillId="4" borderId="20" xfId="0" applyNumberFormat="1" applyFont="1" applyFill="1" applyBorder="1" applyAlignment="1">
      <alignment horizontal="left" wrapText="1"/>
    </xf>
    <xf numFmtId="0" fontId="11" fillId="0" borderId="15" xfId="0" applyFont="1" applyBorder="1" applyAlignment="1">
      <alignment wrapText="1"/>
    </xf>
    <xf numFmtId="165" fontId="11" fillId="4" borderId="28" xfId="0" applyNumberFormat="1" applyFont="1" applyFill="1" applyBorder="1" applyAlignment="1">
      <alignment horizontal="left" wrapText="1"/>
    </xf>
    <xf numFmtId="165" fontId="11" fillId="4" borderId="29" xfId="0" applyNumberFormat="1" applyFont="1" applyFill="1" applyBorder="1" applyAlignment="1">
      <alignment horizontal="left" wrapText="1"/>
    </xf>
    <xf numFmtId="165" fontId="11" fillId="4" borderId="31" xfId="0" applyNumberFormat="1" applyFont="1" applyFill="1" applyBorder="1" applyAlignment="1">
      <alignment horizontal="left" wrapText="1"/>
    </xf>
    <xf numFmtId="165" fontId="11" fillId="11" borderId="31" xfId="0" applyNumberFormat="1" applyFont="1" applyFill="1" applyBorder="1" applyAlignment="1">
      <alignment horizontal="left" wrapText="1"/>
    </xf>
    <xf numFmtId="0" fontId="11" fillId="5" borderId="31" xfId="0" applyFont="1" applyFill="1" applyBorder="1" applyAlignment="1">
      <alignment horizontal="left" wrapText="1"/>
    </xf>
    <xf numFmtId="165" fontId="11" fillId="5" borderId="34" xfId="0" applyNumberFormat="1" applyFont="1" applyFill="1" applyBorder="1" applyAlignment="1">
      <alignment horizontal="left" wrapText="1"/>
    </xf>
    <xf numFmtId="0" fontId="11" fillId="10" borderId="34" xfId="0" applyFont="1" applyFill="1" applyBorder="1" applyAlignment="1">
      <alignment horizontal="left" wrapText="1"/>
    </xf>
    <xf numFmtId="0" fontId="3" fillId="0" borderId="0" xfId="0" applyFont="1" applyBorder="1" applyAlignment="1">
      <alignment vertical="top" wrapText="1"/>
    </xf>
    <xf numFmtId="165" fontId="11" fillId="4" borderId="20" xfId="0" applyNumberFormat="1" applyFont="1" applyFill="1" applyBorder="1" applyAlignment="1">
      <alignment horizontal="left" wrapText="1"/>
    </xf>
    <xf numFmtId="0" fontId="34" fillId="0" borderId="10" xfId="0" applyFont="1" applyBorder="1"/>
    <xf numFmtId="0" fontId="11" fillId="0" borderId="40" xfId="0" applyFont="1" applyBorder="1"/>
    <xf numFmtId="0" fontId="35" fillId="0" borderId="10" xfId="0" applyFont="1" applyBorder="1"/>
    <xf numFmtId="0" fontId="11"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11" fillId="4" borderId="27" xfId="0" applyNumberFormat="1" applyFont="1" applyFill="1" applyBorder="1" applyAlignment="1">
      <alignment horizontal="left" wrapText="1"/>
    </xf>
    <xf numFmtId="0" fontId="11" fillId="4" borderId="30" xfId="0" applyNumberFormat="1" applyFont="1" applyFill="1" applyBorder="1" applyAlignment="1">
      <alignment horizontal="left" wrapText="1"/>
    </xf>
    <xf numFmtId="0" fontId="11" fillId="6" borderId="0" xfId="0" applyNumberFormat="1" applyFont="1" applyFill="1" applyBorder="1" applyAlignment="1">
      <alignment horizontal="left" wrapText="1"/>
    </xf>
    <xf numFmtId="0" fontId="11" fillId="4" borderId="37" xfId="0" applyNumberFormat="1" applyFont="1" applyFill="1" applyBorder="1" applyAlignment="1">
      <alignment horizontal="left" wrapText="1"/>
    </xf>
    <xf numFmtId="0" fontId="11" fillId="4" borderId="38" xfId="0" applyNumberFormat="1" applyFont="1" applyFill="1" applyBorder="1" applyAlignment="1">
      <alignment horizontal="left" vertical="center"/>
    </xf>
    <xf numFmtId="165" fontId="39" fillId="4" borderId="31" xfId="128" applyNumberFormat="1" applyFont="1" applyFill="1" applyBorder="1" applyAlignment="1">
      <alignment horizontal="left" wrapText="1"/>
    </xf>
    <xf numFmtId="3" fontId="0" fillId="0" borderId="0" xfId="0" applyNumberFormat="1"/>
    <xf numFmtId="1" fontId="0" fillId="0" borderId="0" xfId="0" applyNumberFormat="1"/>
    <xf numFmtId="3" fontId="2" fillId="0" borderId="0" xfId="0" applyNumberFormat="1" applyFont="1"/>
    <xf numFmtId="1" fontId="2" fillId="0" borderId="0" xfId="0" applyNumberFormat="1" applyFont="1"/>
    <xf numFmtId="0" fontId="0" fillId="0" borderId="8" xfId="0" applyBorder="1"/>
    <xf numFmtId="165" fontId="11" fillId="4" borderId="20" xfId="0" applyNumberFormat="1" applyFont="1" applyFill="1" applyBorder="1" applyAlignment="1">
      <alignment horizontal="left"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37" xfId="0" applyFont="1" applyFill="1" applyBorder="1" applyAlignment="1">
      <alignment horizontal="left" wrapText="1"/>
    </xf>
    <xf numFmtId="0" fontId="11" fillId="10" borderId="21" xfId="0" applyFont="1" applyFill="1" applyBorder="1" applyAlignment="1">
      <alignment horizontal="left" wrapText="1"/>
    </xf>
    <xf numFmtId="165" fontId="11" fillId="5" borderId="32" xfId="0" applyNumberFormat="1" applyFont="1" applyFill="1" applyBorder="1" applyAlignment="1">
      <alignment horizontal="left" wrapText="1"/>
    </xf>
    <xf numFmtId="165" fontId="11" fillId="5" borderId="33" xfId="0" applyNumberFormat="1" applyFont="1" applyFill="1" applyBorder="1" applyAlignment="1">
      <alignment horizontal="left" wrapText="1"/>
    </xf>
    <xf numFmtId="0" fontId="11" fillId="10" borderId="35" xfId="0" applyFont="1" applyFill="1" applyBorder="1" applyAlignment="1">
      <alignment horizontal="left" wrapText="1"/>
    </xf>
    <xf numFmtId="0" fontId="11" fillId="10" borderId="36" xfId="0" applyFont="1" applyFill="1" applyBorder="1" applyAlignment="1">
      <alignment horizontal="left"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1" fillId="5" borderId="30" xfId="0" applyFont="1" applyFill="1" applyBorder="1" applyAlignment="1">
      <alignment horizontal="left" wrapText="1"/>
    </xf>
    <xf numFmtId="0" fontId="11" fillId="5" borderId="20" xfId="0" applyFont="1" applyFill="1" applyBorder="1" applyAlignment="1">
      <alignment horizontal="left" wrapText="1"/>
    </xf>
    <xf numFmtId="165" fontId="11" fillId="4" borderId="30" xfId="0" applyNumberFormat="1" applyFont="1" applyFill="1" applyBorder="1" applyAlignment="1">
      <alignment horizontal="left" wrapText="1"/>
    </xf>
    <xf numFmtId="165" fontId="11" fillId="4" borderId="20" xfId="0" applyNumberFormat="1" applyFont="1" applyFill="1" applyBorder="1" applyAlignment="1">
      <alignment horizontal="left" wrapText="1"/>
    </xf>
    <xf numFmtId="0" fontId="11" fillId="10" borderId="30" xfId="0" applyFont="1" applyFill="1" applyBorder="1" applyAlignment="1">
      <alignment horizontal="left" wrapText="1"/>
    </xf>
    <xf numFmtId="0" fontId="11" fillId="10" borderId="20" xfId="0" applyFont="1" applyFill="1" applyBorder="1" applyAlignment="1">
      <alignment horizontal="left" wrapText="1"/>
    </xf>
    <xf numFmtId="0" fontId="28" fillId="0" borderId="2" xfId="0" applyFont="1" applyBorder="1" applyAlignment="1">
      <alignment horizontal="left" vertical="top" wrapText="1"/>
    </xf>
    <xf numFmtId="0" fontId="38" fillId="0" borderId="0" xfId="0" applyFont="1" applyBorder="1" applyAlignment="1">
      <alignment horizontal="left" vertical="top" wrapText="1"/>
    </xf>
    <xf numFmtId="0" fontId="38" fillId="0" borderId="8" xfId="0" applyFont="1" applyBorder="1" applyAlignment="1">
      <alignment horizontal="left" vertical="top" wrapText="1"/>
    </xf>
    <xf numFmtId="0" fontId="31" fillId="0" borderId="39" xfId="0" applyFont="1" applyBorder="1" applyAlignment="1">
      <alignment vertical="center" wrapText="1"/>
    </xf>
    <xf numFmtId="0" fontId="0" fillId="0" borderId="15" xfId="0" applyBorder="1" applyAlignment="1">
      <alignment vertical="center" wrapText="1"/>
    </xf>
    <xf numFmtId="0" fontId="0" fillId="0" borderId="21" xfId="0" applyBorder="1" applyAlignment="1">
      <alignment vertical="center" wrapText="1"/>
    </xf>
    <xf numFmtId="3" fontId="14" fillId="0" borderId="2" xfId="0" applyNumberFormat="1" applyFont="1" applyBorder="1" applyAlignment="1">
      <alignment vertical="top"/>
    </xf>
    <xf numFmtId="0" fontId="37" fillId="0" borderId="0" xfId="0" applyFont="1" applyAlignment="1"/>
    <xf numFmtId="0" fontId="9" fillId="0" borderId="4" xfId="0" applyFont="1" applyBorder="1" applyAlignment="1">
      <alignment horizontal="left"/>
    </xf>
    <xf numFmtId="0" fontId="0" fillId="0" borderId="4" xfId="0" applyBorder="1" applyAlignment="1"/>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0" fillId="0" borderId="0" xfId="0" applyAlignment="1">
      <alignment vertical="top"/>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5" fillId="4" borderId="16" xfId="128" applyFill="1" applyBorder="1" applyAlignment="1">
      <alignment horizontal="left" wrapText="1"/>
    </xf>
    <xf numFmtId="0" fontId="11" fillId="4" borderId="16" xfId="0" applyNumberFormat="1" applyFont="1" applyFill="1" applyBorder="1" applyAlignment="1">
      <alignment horizontal="left" wrapText="1"/>
    </xf>
    <xf numFmtId="0" fontId="5" fillId="10" borderId="18" xfId="128" applyFill="1" applyBorder="1" applyAlignment="1">
      <alignment horizontal="left"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44/Downloads/EITI%20Report%202012_English_SITE.per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age 47"/>
      <sheetName val="Page 48"/>
      <sheetName val="Page 49"/>
      <sheetName val="Page 50"/>
      <sheetName val="Page 51"/>
      <sheetName val="Page 52"/>
      <sheetName val="Page 53"/>
      <sheetName val="Page 54"/>
      <sheetName val="Page 55"/>
      <sheetName val="Page 56"/>
      <sheetName val="Page 57"/>
      <sheetName val="Page 58"/>
      <sheetName val="Page 59"/>
      <sheetName val="Page 60"/>
      <sheetName val="Page 61"/>
      <sheetName val="Page 62"/>
      <sheetName val="Page 63"/>
      <sheetName val="Page 64"/>
      <sheetName val="Page 65"/>
      <sheetName val="Page 66"/>
      <sheetName val="Page 67"/>
      <sheetName val="Page 68"/>
      <sheetName val="Page 69"/>
      <sheetName val="Page 70"/>
      <sheetName val="Page 71"/>
      <sheetName val="Page 72"/>
      <sheetName val="Page 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1">
          <cell r="A11" t="str">
            <v>Fushe Kruja</v>
          </cell>
        </row>
        <row r="12">
          <cell r="A12" t="str">
            <v>Cement Factory</v>
          </cell>
          <cell r="B12">
            <v>15611</v>
          </cell>
          <cell r="C12">
            <v>15541</v>
          </cell>
        </row>
        <row r="13">
          <cell r="A13" t="str">
            <v>Sh.p.k.</v>
          </cell>
        </row>
        <row r="14">
          <cell r="A14" t="str">
            <v>Antea Cement Sh.a.</v>
          </cell>
          <cell r="B14">
            <v>9702</v>
          </cell>
          <cell r="C14">
            <v>9672</v>
          </cell>
        </row>
        <row r="15">
          <cell r="A15" t="str">
            <v>Babasi COO Sh.p.k.</v>
          </cell>
          <cell r="B15">
            <v>1558</v>
          </cell>
          <cell r="C15">
            <v>1558</v>
          </cell>
        </row>
        <row r="16">
          <cell r="A16" t="str">
            <v>Beralb Sh.a.</v>
          </cell>
          <cell r="B16" t="str">
            <v>-</v>
          </cell>
          <cell r="C16" t="str">
            <v>-</v>
          </cell>
        </row>
        <row r="17">
          <cell r="A17" t="str">
            <v>United Quarries</v>
          </cell>
        </row>
        <row r="18">
          <cell r="B18">
            <v>3391</v>
          </cell>
          <cell r="C18">
            <v>3419</v>
          </cell>
        </row>
        <row r="19">
          <cell r="A19" t="str">
            <v>Sh.p.k.</v>
          </cell>
        </row>
        <row r="20">
          <cell r="A20" t="str">
            <v>Gerold Sh.p.k.</v>
          </cell>
          <cell r="B20">
            <v>1106</v>
          </cell>
          <cell r="C20">
            <v>1106</v>
          </cell>
        </row>
        <row r="22">
          <cell r="A22" t="str">
            <v>Miniera e Kromit</v>
          </cell>
        </row>
        <row r="23">
          <cell r="B23">
            <v>1067</v>
          </cell>
          <cell r="C23">
            <v>996</v>
          </cell>
        </row>
        <row r="24">
          <cell r="A24" t="str">
            <v>Katjel Sh.p.k.</v>
          </cell>
        </row>
        <row r="26">
          <cell r="A26" t="str">
            <v>Bytyçi Sh.p.k.</v>
          </cell>
          <cell r="B26" t="str">
            <v>-</v>
          </cell>
          <cell r="C26">
            <v>5313</v>
          </cell>
        </row>
        <row r="27">
          <cell r="A27" t="str">
            <v>Ernisi Sh.p.k.</v>
          </cell>
          <cell r="B27" t="str">
            <v>-</v>
          </cell>
          <cell r="C27" t="str">
            <v>-</v>
          </cell>
        </row>
        <row r="28">
          <cell r="A28" t="str">
            <v>Vëllazëria Sh.p.k.</v>
          </cell>
          <cell r="B28">
            <v>29</v>
          </cell>
          <cell r="C28">
            <v>28</v>
          </cell>
        </row>
        <row r="29">
          <cell r="A29" t="str">
            <v>Cahani Sh.p.k.</v>
          </cell>
          <cell r="B29" t="str">
            <v>-</v>
          </cell>
          <cell r="C29" t="str">
            <v>-</v>
          </cell>
        </row>
        <row r="30">
          <cell r="A30" t="str">
            <v>Leshnica Sh.p.k.</v>
          </cell>
          <cell r="B30" t="str">
            <v>-</v>
          </cell>
          <cell r="C30" t="str">
            <v>-</v>
          </cell>
        </row>
        <row r="31">
          <cell r="A31" t="str">
            <v>Nika BL Sh.p.k.</v>
          </cell>
          <cell r="B31">
            <v>75</v>
          </cell>
          <cell r="C31">
            <v>75</v>
          </cell>
        </row>
        <row r="32">
          <cell r="A32" t="str">
            <v>Lamnica Sh.p.k.</v>
          </cell>
          <cell r="B32" t="str">
            <v>-</v>
          </cell>
          <cell r="C32" t="str">
            <v>-</v>
          </cell>
        </row>
        <row r="33">
          <cell r="A33" t="str">
            <v>Albchrome Sh.p.k.</v>
          </cell>
          <cell r="B33" t="str">
            <v>-</v>
          </cell>
          <cell r="C33" t="str">
            <v>-</v>
          </cell>
        </row>
        <row r="36">
          <cell r="A36" t="str">
            <v>Koka Sh.p.k.</v>
          </cell>
          <cell r="B36">
            <v>14</v>
          </cell>
          <cell r="C36">
            <v>359</v>
          </cell>
        </row>
        <row r="41">
          <cell r="A41" t="str">
            <v>Egi - K Sh.p.k.</v>
          </cell>
          <cell r="B41">
            <v>5098</v>
          </cell>
          <cell r="C41">
            <v>2774</v>
          </cell>
        </row>
        <row r="44">
          <cell r="A44" t="str">
            <v>Zasha Sh.p.k.</v>
          </cell>
          <cell r="B44">
            <v>8682</v>
          </cell>
          <cell r="C44">
            <v>8682</v>
          </cell>
        </row>
        <row r="45">
          <cell r="A45" t="str">
            <v>Runja Sh.p.k.</v>
          </cell>
          <cell r="B45">
            <v>4216</v>
          </cell>
          <cell r="C45">
            <v>4216</v>
          </cell>
        </row>
        <row r="46">
          <cell r="A46" t="str">
            <v>Gjoni Sh.p.k.</v>
          </cell>
          <cell r="B46">
            <v>1519</v>
          </cell>
          <cell r="C46">
            <v>1519</v>
          </cell>
        </row>
        <row r="47">
          <cell r="A47" t="str">
            <v>Gentari Sh.p.k.</v>
          </cell>
          <cell r="B47" t="str">
            <v>-</v>
          </cell>
          <cell r="C47" t="str">
            <v>-</v>
          </cell>
        </row>
        <row r="48">
          <cell r="A48" t="str">
            <v>Fabrika e Pasurimit</v>
          </cell>
        </row>
        <row r="49">
          <cell r="A49" t="str">
            <v>të Kromit Bulqizë</v>
          </cell>
          <cell r="B49" t="str">
            <v>-</v>
          </cell>
          <cell r="C49" t="str">
            <v>-</v>
          </cell>
        </row>
        <row r="50">
          <cell r="A50" t="str">
            <v>Sh.p.k.</v>
          </cell>
        </row>
        <row r="51">
          <cell r="A51" t="str">
            <v>Isaku Sh.p.k.</v>
          </cell>
          <cell r="B51" t="str">
            <v>-</v>
          </cell>
          <cell r="C51" t="str">
            <v>-</v>
          </cell>
        </row>
        <row r="52">
          <cell r="A52" t="str">
            <v>Rier Sh.p.k.</v>
          </cell>
          <cell r="B52" t="str">
            <v>-</v>
          </cell>
          <cell r="C52" t="str">
            <v>-</v>
          </cell>
        </row>
        <row r="55">
          <cell r="A55" t="str">
            <v>Alb - Canaj Sh.p.k.</v>
          </cell>
          <cell r="B55">
            <v>165</v>
          </cell>
          <cell r="C55">
            <v>119</v>
          </cell>
        </row>
        <row r="58">
          <cell r="A58" t="str">
            <v>Herbi Sh.p.k.</v>
          </cell>
          <cell r="B58">
            <v>702</v>
          </cell>
          <cell r="C58">
            <v>702</v>
          </cell>
        </row>
      </sheetData>
      <sheetData sheetId="60">
        <row r="9">
          <cell r="A9" t="str">
            <v>Klosi Sh.p.k.</v>
          </cell>
          <cell r="B9">
            <v>248</v>
          </cell>
          <cell r="C9">
            <v>248</v>
          </cell>
        </row>
        <row r="10">
          <cell r="A10" t="str">
            <v>Krasta Sh.p.k.</v>
          </cell>
          <cell r="B10" t="str">
            <v>-</v>
          </cell>
          <cell r="C10" t="str">
            <v>-</v>
          </cell>
        </row>
        <row r="11">
          <cell r="A11" t="str">
            <v>Koxheri Sh.p.k.</v>
          </cell>
          <cell r="B11" t="str">
            <v>-</v>
          </cell>
          <cell r="C11" t="str">
            <v>-</v>
          </cell>
        </row>
        <row r="12">
          <cell r="A12" t="str">
            <v>Kuarci Blace Sh.p.k.</v>
          </cell>
          <cell r="B12">
            <v>511</v>
          </cell>
          <cell r="C12">
            <v>511</v>
          </cell>
        </row>
        <row r="13">
          <cell r="A13" t="str">
            <v>Neli Sh.p.k.</v>
          </cell>
          <cell r="B13" t="str">
            <v>-</v>
          </cell>
          <cell r="C13" t="str">
            <v>-</v>
          </cell>
        </row>
        <row r="14">
          <cell r="A14" t="str">
            <v>Lubima Sh.p.k.</v>
          </cell>
          <cell r="B14" t="str">
            <v>-</v>
          </cell>
          <cell r="C14" t="str">
            <v>-</v>
          </cell>
        </row>
        <row r="15">
          <cell r="A15" t="str">
            <v>Favina Sh.p.k.</v>
          </cell>
          <cell r="B15">
            <v>1169</v>
          </cell>
          <cell r="C15">
            <v>1169</v>
          </cell>
        </row>
        <row r="16">
          <cell r="A16" t="str">
            <v>Ral Sh.p.k.</v>
          </cell>
          <cell r="B16">
            <v>406</v>
          </cell>
          <cell r="C16" t="str">
            <v>-</v>
          </cell>
        </row>
        <row r="17">
          <cell r="A17" t="str">
            <v>Shkalla Sh.p.k.</v>
          </cell>
          <cell r="B17" t="str">
            <v>-</v>
          </cell>
          <cell r="C17" t="str">
            <v>-</v>
          </cell>
        </row>
        <row r="18">
          <cell r="A18" t="str">
            <v>Bledi Sh.p.k.</v>
          </cell>
          <cell r="B18">
            <v>186</v>
          </cell>
          <cell r="C18">
            <v>1558</v>
          </cell>
        </row>
        <row r="19">
          <cell r="A19" t="str">
            <v>Aliaj Group Sh.p.k.</v>
          </cell>
          <cell r="B19" t="str">
            <v>-</v>
          </cell>
          <cell r="C19" t="str">
            <v>-</v>
          </cell>
        </row>
        <row r="20">
          <cell r="A20" t="str">
            <v>Romes Sh.p.k.</v>
          </cell>
          <cell r="B20">
            <v>2372</v>
          </cell>
          <cell r="C20">
            <v>2372</v>
          </cell>
        </row>
        <row r="21">
          <cell r="A21" t="str">
            <v>Tili Inert Sh.p.k.</v>
          </cell>
          <cell r="B21">
            <v>5488</v>
          </cell>
          <cell r="C21">
            <v>5104</v>
          </cell>
        </row>
        <row r="22">
          <cell r="A22" t="str">
            <v>Grenast Sh.p.k.</v>
          </cell>
          <cell r="B22" t="str">
            <v>-</v>
          </cell>
          <cell r="C22" t="str">
            <v>-</v>
          </cell>
        </row>
        <row r="23">
          <cell r="A23" t="str">
            <v>Minex Sh.p.k.</v>
          </cell>
          <cell r="B23" t="str">
            <v>-</v>
          </cell>
          <cell r="C23" t="str">
            <v>-</v>
          </cell>
        </row>
        <row r="24">
          <cell r="A24" t="str">
            <v>Brisel Sh.p.k.</v>
          </cell>
          <cell r="B24">
            <v>378</v>
          </cell>
          <cell r="C24">
            <v>43</v>
          </cell>
        </row>
        <row r="25">
          <cell r="A25" t="str">
            <v>Albanisa - Krypi</v>
          </cell>
        </row>
        <row r="26">
          <cell r="B26">
            <v>1749</v>
          </cell>
          <cell r="C26">
            <v>1749</v>
          </cell>
        </row>
        <row r="27">
          <cell r="A27" t="str">
            <v>Sh.p.k.</v>
          </cell>
        </row>
        <row r="28">
          <cell r="A28" t="str">
            <v>"Ylberi" Sh.p.k.</v>
          </cell>
          <cell r="B28">
            <v>208</v>
          </cell>
          <cell r="C28" t="str">
            <v>-</v>
          </cell>
        </row>
        <row r="29">
          <cell r="A29" t="str">
            <v>Ylberi Sh.p.k.</v>
          </cell>
          <cell r="B29" t="str">
            <v>-</v>
          </cell>
          <cell r="C29" t="str">
            <v>-</v>
          </cell>
        </row>
        <row r="30">
          <cell r="A30" t="str">
            <v>Mineral Invest</v>
          </cell>
        </row>
        <row r="31">
          <cell r="B31" t="str">
            <v>-</v>
          </cell>
          <cell r="C31">
            <v>418</v>
          </cell>
        </row>
        <row r="32">
          <cell r="A32" t="str">
            <v>Sh.p.k.</v>
          </cell>
        </row>
        <row r="33">
          <cell r="A33" t="str">
            <v>Kurti Sh.p.k.</v>
          </cell>
          <cell r="B33" t="str">
            <v>-</v>
          </cell>
          <cell r="C33" t="str">
            <v>-</v>
          </cell>
        </row>
        <row r="34">
          <cell r="A34" t="str">
            <v>Arkev Sh.p.k.</v>
          </cell>
          <cell r="B34" t="str">
            <v>-</v>
          </cell>
          <cell r="C34" t="str">
            <v>-</v>
          </cell>
        </row>
        <row r="35">
          <cell r="A35" t="str">
            <v>Lita Brothers</v>
          </cell>
        </row>
        <row r="36">
          <cell r="B36">
            <v>1209</v>
          </cell>
          <cell r="C36">
            <v>1209</v>
          </cell>
        </row>
        <row r="37">
          <cell r="A37" t="str">
            <v>Construction Sh.p.k.</v>
          </cell>
        </row>
        <row r="38">
          <cell r="A38" t="str">
            <v>Geri's 2002 Sh.p.k.</v>
          </cell>
          <cell r="B38" t="str">
            <v>-</v>
          </cell>
          <cell r="C38" t="str">
            <v>-</v>
          </cell>
        </row>
        <row r="39">
          <cell r="A39" t="str">
            <v>Info Metal Plast - Al</v>
          </cell>
        </row>
        <row r="40">
          <cell r="B40" t="str">
            <v>-</v>
          </cell>
          <cell r="C40">
            <v>171</v>
          </cell>
        </row>
        <row r="41">
          <cell r="A41" t="str">
            <v>Sh.p.k.</v>
          </cell>
        </row>
        <row r="42">
          <cell r="A42" t="str">
            <v>Ateani Sh.p.k.</v>
          </cell>
          <cell r="B42" t="str">
            <v>-</v>
          </cell>
          <cell r="C42" t="str">
            <v>-</v>
          </cell>
        </row>
        <row r="43">
          <cell r="A43" t="str">
            <v>Yzo Sh.p.k.</v>
          </cell>
          <cell r="B43" t="str">
            <v>-</v>
          </cell>
          <cell r="C43" t="str">
            <v>-</v>
          </cell>
        </row>
        <row r="44">
          <cell r="A44" t="str">
            <v>Platinium ALB</v>
          </cell>
        </row>
        <row r="45">
          <cell r="B45" t="str">
            <v>-</v>
          </cell>
          <cell r="C45" t="str">
            <v>-</v>
          </cell>
        </row>
        <row r="46">
          <cell r="A46" t="str">
            <v>Sh.p.k.</v>
          </cell>
        </row>
        <row r="47">
          <cell r="A47" t="str">
            <v>Vëllezërit Llupo</v>
          </cell>
        </row>
        <row r="48">
          <cell r="B48">
            <v>802</v>
          </cell>
          <cell r="C48">
            <v>668</v>
          </cell>
        </row>
        <row r="49">
          <cell r="A49" t="str">
            <v>Sh.p.k.</v>
          </cell>
        </row>
        <row r="50">
          <cell r="A50" t="str">
            <v>Heidorn &amp; Binjaku</v>
          </cell>
        </row>
        <row r="51">
          <cell r="B51" t="str">
            <v>-</v>
          </cell>
          <cell r="C51" t="str">
            <v>-</v>
          </cell>
        </row>
        <row r="52">
          <cell r="A52" t="str">
            <v>Sh.p.k.</v>
          </cell>
        </row>
        <row r="54">
          <cell r="A54" t="str">
            <v>Kromex Sh.p.k.</v>
          </cell>
          <cell r="B54">
            <v>1736</v>
          </cell>
          <cell r="C54">
            <v>1790</v>
          </cell>
        </row>
        <row r="56">
          <cell r="A56" t="str">
            <v>Aris Albania Sh.p.k.</v>
          </cell>
          <cell r="B56">
            <v>2280</v>
          </cell>
          <cell r="C56">
            <v>2280</v>
          </cell>
        </row>
        <row r="57">
          <cell r="A57" t="str">
            <v>Drini Bulqizë Sh.p.k.</v>
          </cell>
          <cell r="B57" t="str">
            <v>-</v>
          </cell>
          <cell r="C57" t="str">
            <v>-</v>
          </cell>
        </row>
        <row r="58">
          <cell r="A58" t="str">
            <v>Prodhime Karbonike</v>
          </cell>
        </row>
        <row r="59">
          <cell r="B59" t="str">
            <v>-</v>
          </cell>
          <cell r="C59" t="str">
            <v>-</v>
          </cell>
        </row>
        <row r="60">
          <cell r="A60" t="str">
            <v>Sh.a.</v>
          </cell>
        </row>
        <row r="61">
          <cell r="A61" t="str">
            <v>Salillari Sh.p.k.</v>
          </cell>
          <cell r="B61">
            <v>2957</v>
          </cell>
          <cell r="C61">
            <v>2957</v>
          </cell>
        </row>
        <row r="63">
          <cell r="A63" t="str">
            <v>Stone Production</v>
          </cell>
        </row>
        <row r="64">
          <cell r="B64">
            <v>3601</v>
          </cell>
          <cell r="C64">
            <v>3408</v>
          </cell>
        </row>
      </sheetData>
      <sheetData sheetId="61">
        <row r="10">
          <cell r="C10">
            <v>5958</v>
          </cell>
        </row>
        <row r="18">
          <cell r="C18">
            <v>8270</v>
          </cell>
        </row>
      </sheetData>
      <sheetData sheetId="62">
        <row r="10">
          <cell r="A10" t="str">
            <v>Fushe Kruja Cement</v>
          </cell>
        </row>
        <row r="11">
          <cell r="A11" t="str">
            <v>Factory Sh.p.k.</v>
          </cell>
          <cell r="B11" t="str">
            <v>-</v>
          </cell>
          <cell r="C11" t="str">
            <v>-</v>
          </cell>
        </row>
        <row r="15">
          <cell r="A15" t="str">
            <v>Antea Cement Sh.a.</v>
          </cell>
          <cell r="B15">
            <v>27300</v>
          </cell>
          <cell r="C15">
            <v>25150</v>
          </cell>
        </row>
        <row r="16">
          <cell r="A16" t="str">
            <v>Babasi COO Sh.p.k.</v>
          </cell>
          <cell r="B16" t="str">
            <v>-</v>
          </cell>
          <cell r="C16" t="str">
            <v>-</v>
          </cell>
        </row>
        <row r="19">
          <cell r="A19" t="str">
            <v>Beralb Sh.a.</v>
          </cell>
          <cell r="B19">
            <v>92398</v>
          </cell>
          <cell r="C19">
            <v>92435</v>
          </cell>
        </row>
        <row r="20">
          <cell r="A20" t="str">
            <v>United Quarries</v>
          </cell>
        </row>
        <row r="21">
          <cell r="A21" t="str">
            <v>Sh.p.k.</v>
          </cell>
          <cell r="B21" t="str">
            <v>-</v>
          </cell>
          <cell r="C21" t="str">
            <v>-</v>
          </cell>
        </row>
        <row r="22">
          <cell r="A22" t="str">
            <v>Gerold Sh.p.k.</v>
          </cell>
          <cell r="B22">
            <v>3</v>
          </cell>
          <cell r="C22">
            <v>3</v>
          </cell>
        </row>
        <row r="25">
          <cell r="A25" t="str">
            <v>Miniera e Kromit</v>
          </cell>
        </row>
        <row r="26">
          <cell r="A26" t="str">
            <v>Katjel Sh.p.k.</v>
          </cell>
          <cell r="B26">
            <v>4127</v>
          </cell>
          <cell r="C26">
            <v>4091</v>
          </cell>
        </row>
        <row r="27">
          <cell r="A27" t="str">
            <v>Bytyçi Sh.p.k.</v>
          </cell>
          <cell r="B27" t="str">
            <v>-</v>
          </cell>
          <cell r="C27">
            <v>1749</v>
          </cell>
        </row>
        <row r="28">
          <cell r="A28" t="str">
            <v>Ernisi Sh.p.k.</v>
          </cell>
          <cell r="B28">
            <v>3857</v>
          </cell>
          <cell r="C28">
            <v>3857</v>
          </cell>
        </row>
        <row r="31">
          <cell r="A31" t="str">
            <v>Vëllazëria Sh.p.k.</v>
          </cell>
          <cell r="B31">
            <v>2029</v>
          </cell>
          <cell r="C31">
            <v>2072</v>
          </cell>
        </row>
        <row r="32">
          <cell r="A32" t="str">
            <v>Cahani Sh.p.k.</v>
          </cell>
          <cell r="B32">
            <v>4402</v>
          </cell>
          <cell r="C32">
            <v>4401</v>
          </cell>
        </row>
        <row r="33">
          <cell r="A33" t="str">
            <v>Leshnica Sh.p.k.</v>
          </cell>
          <cell r="B33">
            <v>634</v>
          </cell>
          <cell r="C33">
            <v>634</v>
          </cell>
        </row>
        <row r="34">
          <cell r="A34" t="str">
            <v>Nika BL Sh.p.k.</v>
          </cell>
          <cell r="B34" t="str">
            <v>-</v>
          </cell>
          <cell r="C34" t="str">
            <v>-</v>
          </cell>
        </row>
        <row r="37">
          <cell r="A37" t="str">
            <v>Lamnica Sh.p.k.</v>
          </cell>
          <cell r="B37">
            <v>1736</v>
          </cell>
          <cell r="C37">
            <v>1772</v>
          </cell>
        </row>
        <row r="40">
          <cell r="A40" t="str">
            <v>Albchrome Sh.p.k.</v>
          </cell>
          <cell r="B40">
            <v>36734</v>
          </cell>
          <cell r="C40">
            <v>36124</v>
          </cell>
        </row>
        <row r="43">
          <cell r="A43" t="str">
            <v>Koka Sh.p.k.</v>
          </cell>
          <cell r="B43">
            <v>8951</v>
          </cell>
          <cell r="C43">
            <v>8686</v>
          </cell>
        </row>
        <row r="46">
          <cell r="A46" t="str">
            <v>Egi - K Sh.p.k.</v>
          </cell>
          <cell r="B46">
            <v>10875</v>
          </cell>
          <cell r="C46">
            <v>10900</v>
          </cell>
        </row>
        <row r="49">
          <cell r="A49" t="str">
            <v>Zasha Sh.p.k.</v>
          </cell>
          <cell r="B49">
            <v>3942</v>
          </cell>
          <cell r="C49">
            <v>3899</v>
          </cell>
        </row>
        <row r="50">
          <cell r="A50" t="str">
            <v>Runja Sh.p.k.</v>
          </cell>
          <cell r="B50" t="str">
            <v>-</v>
          </cell>
          <cell r="C50" t="str">
            <v>-</v>
          </cell>
        </row>
        <row r="54">
          <cell r="A54" t="str">
            <v>Gjoni Sh.p.k.</v>
          </cell>
          <cell r="B54">
            <v>1455</v>
          </cell>
          <cell r="C54">
            <v>1525</v>
          </cell>
        </row>
        <row r="58">
          <cell r="A58" t="str">
            <v>Gentari Sh.p.k.</v>
          </cell>
          <cell r="B58">
            <v>7243</v>
          </cell>
          <cell r="C58">
            <v>7453</v>
          </cell>
        </row>
      </sheetData>
      <sheetData sheetId="63">
        <row r="9">
          <cell r="A9" t="str">
            <v>të Kromit Bulqizë</v>
          </cell>
        </row>
        <row r="10">
          <cell r="A10" t="str">
            <v>Fabrika e Pasurimit të</v>
          </cell>
          <cell r="B10">
            <v>18247</v>
          </cell>
          <cell r="C10">
            <v>18781</v>
          </cell>
        </row>
        <row r="14">
          <cell r="A14" t="str">
            <v>Isaku Sh.p.k.</v>
          </cell>
          <cell r="B14">
            <v>2596</v>
          </cell>
          <cell r="C14">
            <v>2560</v>
          </cell>
        </row>
        <row r="17">
          <cell r="A17" t="str">
            <v>Rier Sh.p.k.</v>
          </cell>
          <cell r="B17">
            <v>2537</v>
          </cell>
          <cell r="C17">
            <v>2491</v>
          </cell>
        </row>
        <row r="18">
          <cell r="A18" t="str">
            <v>Alb - Canaj Sh.p.k.</v>
          </cell>
          <cell r="B18">
            <v>6387</v>
          </cell>
          <cell r="C18">
            <v>6387</v>
          </cell>
        </row>
        <row r="21">
          <cell r="A21" t="str">
            <v>Herbi Sh.p.k.</v>
          </cell>
          <cell r="B21">
            <v>9715</v>
          </cell>
          <cell r="C21">
            <v>10032</v>
          </cell>
        </row>
        <row r="24">
          <cell r="A24" t="str">
            <v>Klosi Sh.p.k.</v>
          </cell>
          <cell r="B24">
            <v>5707</v>
          </cell>
          <cell r="C24">
            <v>5965</v>
          </cell>
        </row>
        <row r="28">
          <cell r="A28" t="str">
            <v>Krasta Sh.p.k.</v>
          </cell>
          <cell r="B28">
            <v>582</v>
          </cell>
          <cell r="C28">
            <v>576</v>
          </cell>
        </row>
        <row r="29">
          <cell r="A29" t="str">
            <v>Koxheri Sh.p.k.</v>
          </cell>
          <cell r="B29" t="str">
            <v>-</v>
          </cell>
          <cell r="C29" t="str">
            <v>-</v>
          </cell>
        </row>
        <row r="33">
          <cell r="A33" t="str">
            <v>Kuarci Blace Sh.p.k.</v>
          </cell>
          <cell r="B33">
            <v>1670</v>
          </cell>
          <cell r="C33">
            <v>1659</v>
          </cell>
        </row>
        <row r="36">
          <cell r="A36" t="str">
            <v>Neli Sh.p.k.</v>
          </cell>
          <cell r="B36">
            <v>4762</v>
          </cell>
          <cell r="C36">
            <v>5176</v>
          </cell>
        </row>
        <row r="37">
          <cell r="A37" t="str">
            <v>Lubima Sh.p.k.</v>
          </cell>
          <cell r="B37">
            <v>3057</v>
          </cell>
          <cell r="C37">
            <v>3057</v>
          </cell>
        </row>
        <row r="38">
          <cell r="A38" t="str">
            <v>Favina Sh.p.k.</v>
          </cell>
          <cell r="B38" t="str">
            <v>-</v>
          </cell>
          <cell r="C38" t="str">
            <v>-</v>
          </cell>
        </row>
        <row r="41">
          <cell r="A41" t="str">
            <v>Ral Sh.p.k.</v>
          </cell>
          <cell r="B41">
            <v>2602</v>
          </cell>
          <cell r="C41">
            <v>2621</v>
          </cell>
        </row>
        <row r="45">
          <cell r="A45" t="str">
            <v>Shkalla Sh.p.k.</v>
          </cell>
          <cell r="B45">
            <v>7103</v>
          </cell>
          <cell r="C45">
            <v>6840</v>
          </cell>
        </row>
        <row r="46">
          <cell r="A46" t="str">
            <v>Bledi Sh.p.k.</v>
          </cell>
          <cell r="B46">
            <v>3231</v>
          </cell>
          <cell r="C46">
            <v>3539</v>
          </cell>
        </row>
        <row r="47">
          <cell r="A47" t="str">
            <v>Aliaj Group Sh.p.k.</v>
          </cell>
          <cell r="B47" t="str">
            <v>-</v>
          </cell>
          <cell r="C47">
            <v>791</v>
          </cell>
        </row>
        <row r="48">
          <cell r="A48" t="str">
            <v>Romes Sh.p.k.</v>
          </cell>
          <cell r="B48">
            <v>68</v>
          </cell>
          <cell r="C48">
            <v>68</v>
          </cell>
        </row>
        <row r="49">
          <cell r="A49" t="str">
            <v>Tili Inert Sh.p.k.</v>
          </cell>
          <cell r="B49" t="str">
            <v>-</v>
          </cell>
          <cell r="C49" t="str">
            <v>-</v>
          </cell>
        </row>
        <row r="50">
          <cell r="A50" t="str">
            <v>Grenast Sh.p.k.</v>
          </cell>
          <cell r="B50">
            <v>3982</v>
          </cell>
          <cell r="C50">
            <v>4317</v>
          </cell>
        </row>
        <row r="51">
          <cell r="A51" t="str">
            <v>Minex Sh.p.k.</v>
          </cell>
          <cell r="B51" t="str">
            <v>-</v>
          </cell>
          <cell r="C51" t="str">
            <v>-</v>
          </cell>
        </row>
        <row r="52">
          <cell r="A52" t="str">
            <v>Brisel Sh.p.k.</v>
          </cell>
          <cell r="B52">
            <v>4989</v>
          </cell>
          <cell r="C52">
            <v>5784</v>
          </cell>
        </row>
        <row r="55">
          <cell r="A55" t="str">
            <v>Albanisa - Krypi</v>
          </cell>
        </row>
        <row r="56">
          <cell r="A56" t="str">
            <v>Albanisa - Krypi Sh.p.k.</v>
          </cell>
          <cell r="B56">
            <v>857</v>
          </cell>
          <cell r="C56">
            <v>849</v>
          </cell>
        </row>
        <row r="57">
          <cell r="A57" t="str">
            <v>"Ylberi" Sh.p.k.</v>
          </cell>
          <cell r="B57">
            <v>2653</v>
          </cell>
          <cell r="C57">
            <v>3277</v>
          </cell>
        </row>
      </sheetData>
      <sheetData sheetId="64">
        <row r="11">
          <cell r="A11" t="str">
            <v>Ylberi Sh.p.k.</v>
          </cell>
          <cell r="B11">
            <v>882</v>
          </cell>
          <cell r="C11">
            <v>815</v>
          </cell>
        </row>
        <row r="12">
          <cell r="A12" t="str">
            <v>Mineral Invest</v>
          </cell>
        </row>
        <row r="13">
          <cell r="A13" t="str">
            <v>Mineral Invest Sh.p.k.</v>
          </cell>
          <cell r="B13" t="str">
            <v>-</v>
          </cell>
          <cell r="C13">
            <v>2645</v>
          </cell>
        </row>
        <row r="14">
          <cell r="A14" t="str">
            <v>Kurti Sh.p.k.</v>
          </cell>
          <cell r="B14" t="str">
            <v>-</v>
          </cell>
          <cell r="C14">
            <v>1023</v>
          </cell>
        </row>
        <row r="15">
          <cell r="A15" t="str">
            <v>Arkev Sh.p.k.</v>
          </cell>
          <cell r="B15" t="str">
            <v>-</v>
          </cell>
          <cell r="C15" t="str">
            <v>-</v>
          </cell>
        </row>
        <row r="16">
          <cell r="A16" t="str">
            <v>Lita Brothers</v>
          </cell>
        </row>
        <row r="17">
          <cell r="A17" t="str">
            <v>Lita Brothers Construction</v>
          </cell>
          <cell r="B17">
            <v>719</v>
          </cell>
          <cell r="C17">
            <v>1011</v>
          </cell>
        </row>
        <row r="18">
          <cell r="A18" t="str">
            <v>Geri's 2002 Sh.p.k.</v>
          </cell>
          <cell r="B18">
            <v>3083</v>
          </cell>
          <cell r="C18">
            <v>3083</v>
          </cell>
        </row>
        <row r="19">
          <cell r="A19" t="str">
            <v>Info Metal Plast - Al</v>
          </cell>
        </row>
        <row r="20">
          <cell r="A20" t="str">
            <v>Info Metal Plast - Al</v>
          </cell>
          <cell r="B20">
            <v>1819</v>
          </cell>
          <cell r="C20">
            <v>1265</v>
          </cell>
        </row>
        <row r="21">
          <cell r="A21" t="str">
            <v>Ateani Sh.p.k.</v>
          </cell>
          <cell r="B21">
            <v>3479</v>
          </cell>
          <cell r="C21">
            <v>3751</v>
          </cell>
        </row>
        <row r="22">
          <cell r="A22" t="str">
            <v>Yzo Sh.p.k.</v>
          </cell>
          <cell r="B22">
            <v>257</v>
          </cell>
          <cell r="C22">
            <v>257</v>
          </cell>
        </row>
        <row r="23">
          <cell r="A23" t="str">
            <v>Platinium ALB</v>
          </cell>
        </row>
        <row r="24">
          <cell r="A24" t="str">
            <v>Platinium ALB Sh.p.k.</v>
          </cell>
          <cell r="B24">
            <v>70</v>
          </cell>
          <cell r="C24">
            <v>70</v>
          </cell>
        </row>
        <row r="25">
          <cell r="A25" t="str">
            <v>Vëllezërit Llupo</v>
          </cell>
        </row>
        <row r="26">
          <cell r="A26" t="str">
            <v>Vëllezërit Llupo Sh.p.k.</v>
          </cell>
          <cell r="B26" t="str">
            <v>-</v>
          </cell>
          <cell r="C26" t="str">
            <v>-</v>
          </cell>
        </row>
        <row r="27">
          <cell r="A27" t="str">
            <v>Heidorn &amp; Binjaku</v>
          </cell>
        </row>
        <row r="28">
          <cell r="A28" t="str">
            <v>Heidorn &amp; Binjaku Sh.p.k.</v>
          </cell>
          <cell r="B28">
            <v>7529</v>
          </cell>
          <cell r="C28">
            <v>7529</v>
          </cell>
        </row>
        <row r="29">
          <cell r="A29" t="str">
            <v>Kromex Sh.p.k.</v>
          </cell>
          <cell r="B29" t="str">
            <v>-</v>
          </cell>
          <cell r="C29" t="str">
            <v>-</v>
          </cell>
        </row>
        <row r="30">
          <cell r="A30" t="str">
            <v>Aris Albania Sh.p.k.</v>
          </cell>
          <cell r="B30">
            <v>6726</v>
          </cell>
          <cell r="C30">
            <v>6713</v>
          </cell>
        </row>
        <row r="31">
          <cell r="A31" t="str">
            <v>Drini Bulqizë Sh.p.k.</v>
          </cell>
          <cell r="B31">
            <v>7412</v>
          </cell>
          <cell r="C31">
            <v>7412</v>
          </cell>
        </row>
        <row r="34">
          <cell r="A34" t="str">
            <v>Prodhime Karbonike</v>
          </cell>
        </row>
        <row r="35">
          <cell r="A35" t="str">
            <v>Prodhime Karbonike Sh.a.</v>
          </cell>
          <cell r="B35">
            <v>161</v>
          </cell>
          <cell r="C35" t="str">
            <v>-</v>
          </cell>
        </row>
        <row r="36">
          <cell r="A36" t="str">
            <v>Salillari Sh.p.k.</v>
          </cell>
          <cell r="B36" t="str">
            <v>-</v>
          </cell>
          <cell r="C36" t="str">
            <v>-</v>
          </cell>
        </row>
        <row r="38">
          <cell r="A38" t="str">
            <v>Stone Production</v>
          </cell>
        </row>
        <row r="39">
          <cell r="A39" t="str">
            <v>Stone Production Sh.p.k.</v>
          </cell>
          <cell r="B39">
            <v>6546</v>
          </cell>
          <cell r="C39">
            <v>6539</v>
          </cell>
        </row>
        <row r="42">
          <cell r="A42" t="str">
            <v>11 Heronjtë Bater</v>
          </cell>
        </row>
        <row r="43">
          <cell r="A43" t="str">
            <v>11 Heronjtë Bater Sh.p.k.</v>
          </cell>
          <cell r="B43">
            <v>1895</v>
          </cell>
          <cell r="C43">
            <v>1862</v>
          </cell>
        </row>
        <row r="47">
          <cell r="A47" t="str">
            <v>Rej Sh.a.</v>
          </cell>
          <cell r="B47">
            <v>517</v>
          </cell>
          <cell r="C47">
            <v>523</v>
          </cell>
        </row>
        <row r="48">
          <cell r="A48" t="str">
            <v>KNAUF - Tirana</v>
          </cell>
        </row>
        <row r="49">
          <cell r="A49" t="str">
            <v>KNAUF - Tirana Sh.p.k.</v>
          </cell>
          <cell r="B49" t="str">
            <v>-</v>
          </cell>
          <cell r="C49" t="str">
            <v>-</v>
          </cell>
        </row>
        <row r="50">
          <cell r="A50" t="str">
            <v>Pula - X Sh.p.k.</v>
          </cell>
          <cell r="B50" t="str">
            <v>-</v>
          </cell>
          <cell r="C50" t="str">
            <v>-</v>
          </cell>
        </row>
        <row r="52">
          <cell r="A52" t="str">
            <v>Aggregated</v>
          </cell>
          <cell r="B52">
            <v>9953</v>
          </cell>
          <cell r="C52">
            <v>9826</v>
          </cell>
        </row>
        <row r="53">
          <cell r="B53">
            <v>337479</v>
          </cell>
          <cell r="C53">
            <v>343845</v>
          </cell>
        </row>
        <row r="54">
          <cell r="A54" t="str">
            <v>* Aggregated reporting include cash flow reconciliation for the three licensees who explicitly disapproved</v>
          </cell>
        </row>
        <row r="55">
          <cell r="A55" t="str">
            <v>publication of the payments at the disaggregated company level in the report</v>
          </cell>
        </row>
      </sheetData>
      <sheetData sheetId="65">
        <row r="10">
          <cell r="A10" t="str">
            <v>Fushe Kruja</v>
          </cell>
        </row>
        <row r="11">
          <cell r="A11" t="str">
            <v>Fushe Kruja Cement</v>
          </cell>
          <cell r="B11" t="str">
            <v>-</v>
          </cell>
          <cell r="C11" t="str">
            <v>-</v>
          </cell>
        </row>
        <row r="12">
          <cell r="A12" t="str">
            <v>Sh.p.k.</v>
          </cell>
        </row>
        <row r="13">
          <cell r="A13" t="str">
            <v>Antea Cement</v>
          </cell>
        </row>
        <row r="14">
          <cell r="A14" t="str">
            <v>Antea Cement Sh.a.</v>
          </cell>
          <cell r="B14" t="str">
            <v>-</v>
          </cell>
          <cell r="C14" t="str">
            <v>-</v>
          </cell>
        </row>
        <row r="15">
          <cell r="A15" t="str">
            <v>Sh.a.</v>
          </cell>
        </row>
        <row r="16">
          <cell r="A16" t="str">
            <v>Babasi COO</v>
          </cell>
        </row>
        <row r="17">
          <cell r="A17" t="str">
            <v>Babasi COO Sh.p.k.</v>
          </cell>
          <cell r="B17">
            <v>2955</v>
          </cell>
          <cell r="C17">
            <v>2955</v>
          </cell>
        </row>
        <row r="18">
          <cell r="A18" t="str">
            <v>Sh.p.k.</v>
          </cell>
        </row>
        <row r="21">
          <cell r="A21" t="str">
            <v>Beralb Sh.a.</v>
          </cell>
          <cell r="B21">
            <v>368244</v>
          </cell>
          <cell r="C21">
            <v>346806</v>
          </cell>
        </row>
        <row r="24">
          <cell r="A24" t="str">
            <v>United Quarries</v>
          </cell>
        </row>
        <row r="25">
          <cell r="A25" t="str">
            <v>United Quarries Sh.p.k.</v>
          </cell>
          <cell r="B25">
            <v>303</v>
          </cell>
          <cell r="C25">
            <v>303</v>
          </cell>
        </row>
        <row r="26">
          <cell r="A26" t="str">
            <v>Sh.p.k.</v>
          </cell>
        </row>
        <row r="27">
          <cell r="A27" t="str">
            <v>Gerold Sh.p.k.</v>
          </cell>
          <cell r="B27">
            <v>132</v>
          </cell>
          <cell r="C27">
            <v>132</v>
          </cell>
        </row>
        <row r="28">
          <cell r="A28" t="str">
            <v>Miniera e Kromit</v>
          </cell>
        </row>
        <row r="29">
          <cell r="A29" t="str">
            <v>Miniera e Kromit Katjel</v>
          </cell>
          <cell r="B29">
            <v>3719</v>
          </cell>
          <cell r="C29">
            <v>3719</v>
          </cell>
        </row>
        <row r="30">
          <cell r="A30" t="str">
            <v>Katjel Sh.p.k.</v>
          </cell>
        </row>
        <row r="31">
          <cell r="A31" t="str">
            <v>Bytyçi Sh.p.k.</v>
          </cell>
          <cell r="B31" t="str">
            <v>-</v>
          </cell>
          <cell r="C31">
            <v>1195</v>
          </cell>
        </row>
        <row r="32">
          <cell r="A32" t="str">
            <v>Ernisi Sh.p.k.</v>
          </cell>
          <cell r="B32">
            <v>5197</v>
          </cell>
          <cell r="C32">
            <v>5197</v>
          </cell>
        </row>
        <row r="33">
          <cell r="A33" t="str">
            <v>Vëllazëria Sh.p.k.</v>
          </cell>
          <cell r="B33">
            <v>1823</v>
          </cell>
          <cell r="C33">
            <v>1823</v>
          </cell>
        </row>
        <row r="34">
          <cell r="A34" t="str">
            <v>Cahani Sh.p.k.</v>
          </cell>
          <cell r="B34">
            <v>988</v>
          </cell>
          <cell r="C34">
            <v>988</v>
          </cell>
        </row>
        <row r="35">
          <cell r="A35" t="str">
            <v>Leshnica Sh.p.k.</v>
          </cell>
          <cell r="B35">
            <v>130</v>
          </cell>
          <cell r="C35">
            <v>130</v>
          </cell>
        </row>
        <row r="36">
          <cell r="A36" t="str">
            <v>Nika BL Sh.p.k.</v>
          </cell>
          <cell r="B36">
            <v>890</v>
          </cell>
          <cell r="C36" t="str">
            <v>-</v>
          </cell>
        </row>
        <row r="37">
          <cell r="A37" t="str">
            <v>Lamnica Sh.p.k.</v>
          </cell>
          <cell r="B37">
            <v>120</v>
          </cell>
          <cell r="C37">
            <v>120</v>
          </cell>
        </row>
        <row r="40">
          <cell r="A40" t="str">
            <v>Albchrome Sh.p.k.</v>
          </cell>
          <cell r="B40">
            <v>28694</v>
          </cell>
          <cell r="C40">
            <v>18229</v>
          </cell>
        </row>
        <row r="45">
          <cell r="A45" t="str">
            <v>Koka Sh.p.k.</v>
          </cell>
          <cell r="B45">
            <v>2418</v>
          </cell>
          <cell r="C45">
            <v>3210</v>
          </cell>
        </row>
        <row r="50">
          <cell r="A50" t="str">
            <v>Egi - K Sh.p.k.</v>
          </cell>
          <cell r="B50">
            <v>13649</v>
          </cell>
          <cell r="C50">
            <v>14149</v>
          </cell>
        </row>
        <row r="55">
          <cell r="A55" t="str">
            <v>Zasha Sh.p.k.</v>
          </cell>
          <cell r="B55">
            <v>3921</v>
          </cell>
          <cell r="C55">
            <v>3735</v>
          </cell>
        </row>
        <row r="58">
          <cell r="A58" t="str">
            <v>Runja Sh.p.k.</v>
          </cell>
          <cell r="B58">
            <v>5733</v>
          </cell>
          <cell r="C58">
            <v>5733</v>
          </cell>
        </row>
        <row r="59">
          <cell r="A59" t="str">
            <v>Gjoni Sh.p.k.</v>
          </cell>
          <cell r="B59">
            <v>702</v>
          </cell>
          <cell r="C59">
            <v>702</v>
          </cell>
        </row>
        <row r="60">
          <cell r="A60" t="str">
            <v>Gentari Sh.p.k.</v>
          </cell>
          <cell r="B60">
            <v>3475</v>
          </cell>
          <cell r="C60">
            <v>3600</v>
          </cell>
        </row>
        <row r="62">
          <cell r="A62" t="str">
            <v>Fabrika e Pasurimit</v>
          </cell>
        </row>
        <row r="64">
          <cell r="A64" t="str">
            <v>Fabrika e Pasurimit të</v>
          </cell>
          <cell r="B64">
            <v>1282</v>
          </cell>
          <cell r="C64">
            <v>3510</v>
          </cell>
        </row>
        <row r="66">
          <cell r="A66" t="str">
            <v>Sh.p.k.</v>
          </cell>
        </row>
        <row r="68">
          <cell r="A68" t="str">
            <v>Isaku Sh.p.k.</v>
          </cell>
          <cell r="B68">
            <v>7127</v>
          </cell>
          <cell r="C68">
            <v>7127</v>
          </cell>
        </row>
        <row r="69">
          <cell r="A69" t="str">
            <v>Rier Sh.p.k.</v>
          </cell>
          <cell r="B69">
            <v>464</v>
          </cell>
          <cell r="C69">
            <v>464</v>
          </cell>
        </row>
        <row r="70">
          <cell r="A70" t="str">
            <v>Alb - Canaj Sh.p.k.</v>
          </cell>
          <cell r="B70">
            <v>1100</v>
          </cell>
          <cell r="C70">
            <v>1100</v>
          </cell>
        </row>
        <row r="71">
          <cell r="A71" t="str">
            <v>Herbi Sh.p.k.</v>
          </cell>
          <cell r="B71">
            <v>400</v>
          </cell>
          <cell r="C71">
            <v>400</v>
          </cell>
        </row>
      </sheetData>
      <sheetData sheetId="66">
        <row r="8">
          <cell r="C8">
            <v>700</v>
          </cell>
        </row>
        <row r="9">
          <cell r="A9" t="str">
            <v>Krasta Sh.p.k.</v>
          </cell>
          <cell r="B9">
            <v>175</v>
          </cell>
          <cell r="C9">
            <v>175</v>
          </cell>
        </row>
        <row r="10">
          <cell r="A10" t="str">
            <v>Koxheri Sh.p.k.</v>
          </cell>
          <cell r="B10">
            <v>65</v>
          </cell>
          <cell r="C10">
            <v>65</v>
          </cell>
        </row>
        <row r="11">
          <cell r="A11" t="str">
            <v>Kuarci Blace</v>
          </cell>
        </row>
        <row r="12">
          <cell r="A12" t="str">
            <v>Kuarci Blace Sh.p.k.</v>
          </cell>
          <cell r="B12">
            <v>1220</v>
          </cell>
          <cell r="C12">
            <v>1220</v>
          </cell>
        </row>
        <row r="13">
          <cell r="A13" t="str">
            <v>Sh.p.k.</v>
          </cell>
        </row>
        <row r="14">
          <cell r="A14" t="str">
            <v>Neli Sh.p.k.</v>
          </cell>
          <cell r="B14">
            <v>400</v>
          </cell>
          <cell r="C14">
            <v>400</v>
          </cell>
        </row>
        <row r="15">
          <cell r="A15" t="str">
            <v>Lubima Sh.p.k.</v>
          </cell>
          <cell r="B15">
            <v>874</v>
          </cell>
          <cell r="C15">
            <v>817</v>
          </cell>
        </row>
        <row r="16">
          <cell r="A16" t="str">
            <v>Favina Sh.p.k.</v>
          </cell>
          <cell r="B16">
            <v>2717</v>
          </cell>
          <cell r="C16">
            <v>2717</v>
          </cell>
        </row>
        <row r="17">
          <cell r="A17" t="str">
            <v>Ral Sh.p.k.</v>
          </cell>
          <cell r="B17">
            <v>617</v>
          </cell>
          <cell r="C17">
            <v>617</v>
          </cell>
        </row>
        <row r="20">
          <cell r="A20" t="str">
            <v>Shkalla Sh.p.k.</v>
          </cell>
          <cell r="B20">
            <v>11338</v>
          </cell>
          <cell r="C20">
            <v>15349</v>
          </cell>
        </row>
        <row r="23">
          <cell r="A23" t="str">
            <v>Bledi Sh.p.k.</v>
          </cell>
          <cell r="B23">
            <v>495</v>
          </cell>
          <cell r="C23">
            <v>671</v>
          </cell>
        </row>
        <row r="24">
          <cell r="A24" t="str">
            <v>Aliaj Group Sh.p.k.</v>
          </cell>
          <cell r="B24" t="str">
            <v>-</v>
          </cell>
          <cell r="C24" t="str">
            <v>-</v>
          </cell>
        </row>
        <row r="25">
          <cell r="A25" t="str">
            <v>Romes Sh.p.k.</v>
          </cell>
          <cell r="B25">
            <v>1265</v>
          </cell>
          <cell r="C25">
            <v>1265</v>
          </cell>
        </row>
        <row r="26">
          <cell r="A26" t="str">
            <v>Tili Inert Sh.p.k.</v>
          </cell>
          <cell r="B26">
            <v>1284</v>
          </cell>
          <cell r="C26" t="str">
            <v>-</v>
          </cell>
        </row>
        <row r="27">
          <cell r="A27" t="str">
            <v>Grenast Sh.p.k.</v>
          </cell>
          <cell r="B27">
            <v>2281</v>
          </cell>
          <cell r="C27">
            <v>3684</v>
          </cell>
        </row>
        <row r="28">
          <cell r="A28" t="str">
            <v>Minex Sh.p.k.</v>
          </cell>
          <cell r="B28" t="str">
            <v>-</v>
          </cell>
          <cell r="C28" t="str">
            <v>-</v>
          </cell>
        </row>
        <row r="29">
          <cell r="A29" t="str">
            <v>Brisel Sh.p.k.</v>
          </cell>
          <cell r="B29" t="str">
            <v>-</v>
          </cell>
          <cell r="C29" t="str">
            <v>-</v>
          </cell>
        </row>
        <row r="30">
          <cell r="A30" t="str">
            <v>Albanisa - Krypi</v>
          </cell>
        </row>
        <row r="31">
          <cell r="A31" t="str">
            <v>Albanisa - Krypi Sh.p.k.</v>
          </cell>
          <cell r="B31">
            <v>1774</v>
          </cell>
          <cell r="C31">
            <v>1774</v>
          </cell>
        </row>
        <row r="32">
          <cell r="A32" t="str">
            <v>Sh.p.k.</v>
          </cell>
        </row>
        <row r="33">
          <cell r="A33" t="str">
            <v>"Ylberi" Sh.p.k.</v>
          </cell>
          <cell r="B33" t="str">
            <v>-</v>
          </cell>
          <cell r="C33" t="str">
            <v>-</v>
          </cell>
        </row>
        <row r="34">
          <cell r="A34" t="str">
            <v>Ylberi Sh.p.k.</v>
          </cell>
          <cell r="B34">
            <v>1082</v>
          </cell>
          <cell r="C34">
            <v>1082</v>
          </cell>
        </row>
        <row r="35">
          <cell r="A35" t="str">
            <v>Mineral Invest</v>
          </cell>
        </row>
        <row r="36">
          <cell r="A36" t="str">
            <v>Mineral Invest Sh.p.k.</v>
          </cell>
          <cell r="B36" t="str">
            <v>-</v>
          </cell>
          <cell r="C36" t="str">
            <v>-</v>
          </cell>
        </row>
        <row r="37">
          <cell r="A37" t="str">
            <v>Sh.p.k.</v>
          </cell>
        </row>
        <row r="38">
          <cell r="A38" t="str">
            <v>Kurti Sh.p.k.</v>
          </cell>
          <cell r="B38" t="str">
            <v>-</v>
          </cell>
          <cell r="C38" t="str">
            <v>-</v>
          </cell>
        </row>
        <row r="39">
          <cell r="A39" t="str">
            <v>Arkev Sh.p.k.</v>
          </cell>
          <cell r="B39" t="str">
            <v>-</v>
          </cell>
          <cell r="C39">
            <v>2</v>
          </cell>
        </row>
        <row r="40">
          <cell r="A40" t="str">
            <v>Lita Brothers</v>
          </cell>
        </row>
        <row r="41">
          <cell r="A41" t="str">
            <v>Lita Brothers Construction</v>
          </cell>
          <cell r="B41">
            <v>348</v>
          </cell>
          <cell r="C41">
            <v>348</v>
          </cell>
        </row>
        <row r="42">
          <cell r="A42" t="str">
            <v>Sh.p.k.</v>
          </cell>
        </row>
        <row r="43">
          <cell r="A43" t="str">
            <v>Geri's 2002 Sh.p.k.</v>
          </cell>
          <cell r="B43">
            <v>741</v>
          </cell>
          <cell r="C43">
            <v>741</v>
          </cell>
        </row>
        <row r="45">
          <cell r="A45" t="str">
            <v>Info Metal Plast - Al</v>
          </cell>
          <cell r="B45" t="str">
            <v>-</v>
          </cell>
          <cell r="C45">
            <v>590</v>
          </cell>
        </row>
        <row r="46">
          <cell r="A46" t="str">
            <v>Sh.p.k.</v>
          </cell>
        </row>
        <row r="47">
          <cell r="A47" t="str">
            <v>Ateani Sh.p.k.</v>
          </cell>
          <cell r="B47">
            <v>6341</v>
          </cell>
          <cell r="C47">
            <v>6341</v>
          </cell>
        </row>
        <row r="48">
          <cell r="A48" t="str">
            <v>Yzo Sh.p.k.</v>
          </cell>
          <cell r="B48" t="str">
            <v>-</v>
          </cell>
          <cell r="C48" t="str">
            <v>-</v>
          </cell>
        </row>
        <row r="49">
          <cell r="A49" t="str">
            <v>Platinium ALB</v>
          </cell>
        </row>
        <row r="50">
          <cell r="A50" t="str">
            <v>Platinium ALB Sh.p.k.</v>
          </cell>
          <cell r="B50">
            <v>2685</v>
          </cell>
          <cell r="C50">
            <v>2685</v>
          </cell>
        </row>
        <row r="51">
          <cell r="A51" t="str">
            <v>Sh.p.k.</v>
          </cell>
        </row>
        <row r="52">
          <cell r="A52" t="str">
            <v>Vëllezërit Llupo</v>
          </cell>
        </row>
        <row r="53">
          <cell r="A53" t="str">
            <v>Vëllezërit Llupo Sh.p.k.</v>
          </cell>
          <cell r="B53">
            <v>693</v>
          </cell>
          <cell r="C53">
            <v>693</v>
          </cell>
        </row>
        <row r="54">
          <cell r="A54" t="str">
            <v>Sh.p.k.</v>
          </cell>
        </row>
        <row r="55">
          <cell r="A55" t="str">
            <v>Heidorn &amp; Binjaku</v>
          </cell>
        </row>
        <row r="56">
          <cell r="A56" t="str">
            <v>Heidorn &amp; Binjaku Sh.p.k.</v>
          </cell>
          <cell r="B56">
            <v>19040</v>
          </cell>
          <cell r="C56">
            <v>19040</v>
          </cell>
        </row>
        <row r="57">
          <cell r="A57" t="str">
            <v>Sh.p.k.</v>
          </cell>
        </row>
        <row r="58">
          <cell r="A58" t="str">
            <v>Kromex Sh.p.k.</v>
          </cell>
          <cell r="B58" t="str">
            <v>-</v>
          </cell>
          <cell r="C58" t="str">
            <v>-</v>
          </cell>
        </row>
        <row r="59">
          <cell r="A59" t="str">
            <v>Aris Albania</v>
          </cell>
        </row>
        <row r="60">
          <cell r="A60" t="str">
            <v>Aris Albania Sh.p.k.</v>
          </cell>
          <cell r="B60">
            <v>1740</v>
          </cell>
          <cell r="C60">
            <v>1807</v>
          </cell>
        </row>
        <row r="61">
          <cell r="A61" t="str">
            <v>Sh.p.k.</v>
          </cell>
        </row>
        <row r="62">
          <cell r="A62" t="str">
            <v>Drini Bulqizë Sh.p.k.</v>
          </cell>
        </row>
        <row r="63">
          <cell r="B63" t="str">
            <v>-</v>
          </cell>
          <cell r="C63" t="str">
            <v>-</v>
          </cell>
        </row>
        <row r="64">
          <cell r="A64" t="str">
            <v>Sh.p.k.</v>
          </cell>
        </row>
        <row r="65">
          <cell r="A65" t="str">
            <v>Prodhime</v>
          </cell>
        </row>
        <row r="66">
          <cell r="A66" t="str">
            <v>Prodhime Karbonike Sh.a.</v>
          </cell>
          <cell r="B66">
            <v>4183</v>
          </cell>
          <cell r="C66">
            <v>4183</v>
          </cell>
        </row>
        <row r="67">
          <cell r="A67" t="str">
            <v>Karbonike Sh.a.</v>
          </cell>
        </row>
        <row r="68">
          <cell r="A68" t="str">
            <v>Salillari Sh.p.k.</v>
          </cell>
          <cell r="B68">
            <v>31501</v>
          </cell>
          <cell r="C68">
            <v>31501</v>
          </cell>
        </row>
        <row r="69">
          <cell r="A69" t="str">
            <v>Stone Production</v>
          </cell>
        </row>
        <row r="70">
          <cell r="A70" t="str">
            <v>Stone Production Sh.p.k.</v>
          </cell>
          <cell r="B70">
            <v>1474</v>
          </cell>
          <cell r="C70">
            <v>1474</v>
          </cell>
        </row>
        <row r="71">
          <cell r="A71" t="str">
            <v>Sh.p.k.</v>
          </cell>
        </row>
        <row r="72">
          <cell r="A72" t="str">
            <v>11 Heronjtë Bater</v>
          </cell>
        </row>
        <row r="73">
          <cell r="A73" t="str">
            <v>11 Heronjtë Bater Sh.p.k.</v>
          </cell>
          <cell r="B73">
            <v>3160</v>
          </cell>
          <cell r="C73">
            <v>3160</v>
          </cell>
        </row>
        <row r="74">
          <cell r="A74" t="str">
            <v>Sh.p.k.</v>
          </cell>
        </row>
      </sheetData>
      <sheetData sheetId="67">
        <row r="8">
          <cell r="A8" t="str">
            <v>Rej Sh.a.</v>
          </cell>
          <cell r="B8" t="str">
            <v>-</v>
          </cell>
          <cell r="C8" t="str">
            <v>-</v>
          </cell>
        </row>
        <row r="10">
          <cell r="A10" t="str">
            <v>KNAUF - Tirana</v>
          </cell>
        </row>
        <row r="11">
          <cell r="A11" t="str">
            <v>KNAUF - Tirana Sh.p.k.</v>
          </cell>
          <cell r="C11">
            <v>405</v>
          </cell>
        </row>
        <row r="12">
          <cell r="A12" t="str">
            <v>Sh.p.k.</v>
          </cell>
        </row>
        <row r="14">
          <cell r="A14" t="str">
            <v>Pula - X Sh.p.k.</v>
          </cell>
          <cell r="B14" t="str">
            <v>-</v>
          </cell>
          <cell r="C14" t="str">
            <v>-</v>
          </cell>
        </row>
        <row r="16">
          <cell r="A16" t="str">
            <v>Aggregated</v>
          </cell>
          <cell r="C16">
            <v>3310</v>
          </cell>
        </row>
        <row r="17">
          <cell r="A17" t="str">
            <v>Reporting</v>
          </cell>
        </row>
        <row r="18">
          <cell r="A18">
            <v>555518</v>
          </cell>
          <cell r="C18">
            <v>532143</v>
          </cell>
        </row>
        <row r="19">
          <cell r="A19" t="str">
            <v>* Aggregated reporting include cash flow reconciliation for the three licensees who explicitly disapproved</v>
          </cell>
        </row>
        <row r="20">
          <cell r="A20" t="str">
            <v>publication of the payments at the disaggregated company level in the report</v>
          </cell>
        </row>
      </sheetData>
      <sheetData sheetId="68">
        <row r="10">
          <cell r="A10" t="str">
            <v>Fushe Kruja</v>
          </cell>
        </row>
        <row r="11">
          <cell r="A11" t="str">
            <v>Cement Factory</v>
          </cell>
          <cell r="B11" t="str">
            <v>-</v>
          </cell>
          <cell r="C11" t="str">
            <v>-</v>
          </cell>
        </row>
        <row r="12">
          <cell r="A12" t="str">
            <v>Sh.p.k.</v>
          </cell>
        </row>
        <row r="13">
          <cell r="A13" t="str">
            <v>Antea Cement</v>
          </cell>
        </row>
        <row r="14">
          <cell r="B14" t="str">
            <v>-</v>
          </cell>
          <cell r="C14" t="str">
            <v>-</v>
          </cell>
        </row>
        <row r="15">
          <cell r="A15" t="str">
            <v>Sh.a.</v>
          </cell>
        </row>
        <row r="16">
          <cell r="A16" t="str">
            <v>Babasi COO</v>
          </cell>
        </row>
        <row r="17">
          <cell r="B17" t="str">
            <v>-</v>
          </cell>
          <cell r="C17" t="str">
            <v>-</v>
          </cell>
        </row>
        <row r="18">
          <cell r="A18" t="str">
            <v>Sh.p.k.</v>
          </cell>
        </row>
        <row r="19">
          <cell r="A19" t="str">
            <v>Beralb Sh.a.</v>
          </cell>
          <cell r="B19">
            <v>3449</v>
          </cell>
          <cell r="C19">
            <v>1421</v>
          </cell>
        </row>
        <row r="20">
          <cell r="A20" t="str">
            <v>United Quarries</v>
          </cell>
        </row>
        <row r="21">
          <cell r="A21" t="str">
            <v>United Quarries Sh.p.k.</v>
          </cell>
          <cell r="B21" t="str">
            <v>-</v>
          </cell>
          <cell r="C21" t="str">
            <v>-</v>
          </cell>
        </row>
        <row r="22">
          <cell r="A22" t="str">
            <v>Sh.p.k.</v>
          </cell>
        </row>
        <row r="23">
          <cell r="A23" t="str">
            <v>Gerold Sh.p.k.</v>
          </cell>
          <cell r="B23" t="str">
            <v>-</v>
          </cell>
          <cell r="C23" t="str">
            <v>-</v>
          </cell>
        </row>
        <row r="24">
          <cell r="A24" t="str">
            <v>Miniera e Kromit</v>
          </cell>
        </row>
        <row r="25">
          <cell r="A25" t="str">
            <v>Miniera e Kromit Katjel</v>
          </cell>
          <cell r="B25" t="str">
            <v>-</v>
          </cell>
          <cell r="C25" t="str">
            <v>-</v>
          </cell>
        </row>
        <row r="26">
          <cell r="A26" t="str">
            <v>Katjel Sh.p.k.</v>
          </cell>
        </row>
        <row r="27">
          <cell r="A27" t="str">
            <v>Bytyçi Sh.p.k.</v>
          </cell>
          <cell r="B27" t="str">
            <v>-</v>
          </cell>
          <cell r="C27">
            <v>2511</v>
          </cell>
        </row>
        <row r="28">
          <cell r="A28" t="str">
            <v>Ernisi Sh.p.k.</v>
          </cell>
          <cell r="B28">
            <v>800</v>
          </cell>
          <cell r="C28">
            <v>800</v>
          </cell>
        </row>
        <row r="29">
          <cell r="A29" t="str">
            <v>Vëllazëria Sh.p.k.</v>
          </cell>
          <cell r="B29">
            <v>49</v>
          </cell>
          <cell r="C29">
            <v>49</v>
          </cell>
        </row>
        <row r="32">
          <cell r="A32" t="str">
            <v>Cahani Sh.p.k.</v>
          </cell>
          <cell r="B32">
            <v>25</v>
          </cell>
          <cell r="C32" t="str">
            <v>-</v>
          </cell>
        </row>
        <row r="35">
          <cell r="A35" t="str">
            <v>Leshnica Sh.p.k.</v>
          </cell>
          <cell r="B35" t="str">
            <v>-</v>
          </cell>
          <cell r="C35" t="str">
            <v>-</v>
          </cell>
        </row>
        <row r="36">
          <cell r="A36" t="str">
            <v>Nika BL Sh.p.k.</v>
          </cell>
          <cell r="B36" t="str">
            <v>-</v>
          </cell>
          <cell r="C36" t="str">
            <v>-</v>
          </cell>
        </row>
        <row r="37">
          <cell r="A37" t="str">
            <v>Lamnica Sh.p.k.</v>
          </cell>
          <cell r="B37" t="str">
            <v>-</v>
          </cell>
          <cell r="C37" t="str">
            <v>-</v>
          </cell>
        </row>
        <row r="38">
          <cell r="A38" t="str">
            <v>Albchrome</v>
          </cell>
        </row>
        <row r="39">
          <cell r="A39" t="str">
            <v>Albchrome Sh.p.k.</v>
          </cell>
          <cell r="B39" t="str">
            <v>-</v>
          </cell>
          <cell r="C39" t="str">
            <v>-</v>
          </cell>
        </row>
        <row r="40">
          <cell r="A40" t="str">
            <v>Sh.p.k.</v>
          </cell>
        </row>
        <row r="41">
          <cell r="A41" t="str">
            <v>Koka Sh.p.k.</v>
          </cell>
          <cell r="B41" t="str">
            <v>-</v>
          </cell>
          <cell r="C41" t="str">
            <v>-</v>
          </cell>
        </row>
        <row r="42">
          <cell r="A42" t="str">
            <v>Egi - K Sh.p.k.</v>
          </cell>
          <cell r="B42" t="str">
            <v>-</v>
          </cell>
          <cell r="C42" t="str">
            <v>-</v>
          </cell>
        </row>
        <row r="45">
          <cell r="A45" t="str">
            <v>Zasha Sh.p.k.</v>
          </cell>
          <cell r="B45">
            <v>126</v>
          </cell>
          <cell r="C45">
            <v>85</v>
          </cell>
        </row>
        <row r="48">
          <cell r="A48" t="str">
            <v>Runja Sh.p.k.</v>
          </cell>
          <cell r="B48" t="str">
            <v>-</v>
          </cell>
          <cell r="C48" t="str">
            <v>-</v>
          </cell>
        </row>
        <row r="51">
          <cell r="A51" t="str">
            <v>Gjoni Sh.p.k.</v>
          </cell>
          <cell r="B51">
            <v>79</v>
          </cell>
          <cell r="C51" t="str">
            <v>-</v>
          </cell>
        </row>
        <row r="56">
          <cell r="A56" t="str">
            <v>Gentari Sh.p.k.</v>
          </cell>
          <cell r="B56">
            <v>143</v>
          </cell>
          <cell r="C56">
            <v>65</v>
          </cell>
        </row>
        <row r="59">
          <cell r="A59" t="str">
            <v>Fabrika e</v>
          </cell>
        </row>
        <row r="60">
          <cell r="A60" t="str">
            <v>Pasurimit të</v>
          </cell>
        </row>
        <row r="61">
          <cell r="A61" t="str">
            <v>Fabrika e Pasurimit të</v>
          </cell>
          <cell r="B61" t="str">
            <v>-</v>
          </cell>
          <cell r="C61" t="str">
            <v>-</v>
          </cell>
        </row>
        <row r="62">
          <cell r="A62" t="str">
            <v>Kromit Bulqizë</v>
          </cell>
        </row>
        <row r="63">
          <cell r="A63" t="str">
            <v>Sh.p.k.</v>
          </cell>
        </row>
        <row r="64">
          <cell r="A64" t="str">
            <v>Isaku Sh.p.k.</v>
          </cell>
          <cell r="B64">
            <v>133</v>
          </cell>
          <cell r="C64">
            <v>114</v>
          </cell>
        </row>
        <row r="65">
          <cell r="A65" t="str">
            <v>Rier Sh.p.k.</v>
          </cell>
          <cell r="B65" t="str">
            <v>-</v>
          </cell>
          <cell r="C65" t="str">
            <v>-</v>
          </cell>
        </row>
      </sheetData>
      <sheetData sheetId="69">
        <row r="9">
          <cell r="A9" t="str">
            <v>Alb - Canaj Sh.p.k.</v>
          </cell>
        </row>
        <row r="10">
          <cell r="B10" t="str">
            <v>-</v>
          </cell>
          <cell r="C10" t="str">
            <v>-</v>
          </cell>
        </row>
        <row r="11">
          <cell r="A11" t="str">
            <v>Sh.p.k.</v>
          </cell>
        </row>
        <row r="12">
          <cell r="A12" t="str">
            <v>Herbi Sh.p.k.</v>
          </cell>
          <cell r="B12" t="str">
            <v>-</v>
          </cell>
          <cell r="C12" t="str">
            <v>-</v>
          </cell>
        </row>
        <row r="13">
          <cell r="A13" t="str">
            <v>Klosi Sh.p.k.</v>
          </cell>
          <cell r="B13" t="str">
            <v>-</v>
          </cell>
          <cell r="C13" t="str">
            <v>-</v>
          </cell>
        </row>
        <row r="14">
          <cell r="A14" t="str">
            <v>Krasta Sh.p.k.</v>
          </cell>
          <cell r="B14">
            <v>21</v>
          </cell>
          <cell r="C14">
            <v>21</v>
          </cell>
        </row>
        <row r="15">
          <cell r="A15" t="str">
            <v>Koxheri Sh.p.k.</v>
          </cell>
          <cell r="B15" t="str">
            <v>-</v>
          </cell>
          <cell r="C15" t="str">
            <v>-</v>
          </cell>
        </row>
        <row r="16">
          <cell r="A16" t="str">
            <v>Kuarci Blace</v>
          </cell>
        </row>
        <row r="17">
          <cell r="B17" t="str">
            <v>-</v>
          </cell>
          <cell r="C17" t="str">
            <v>-</v>
          </cell>
        </row>
        <row r="18">
          <cell r="A18" t="str">
            <v>Sh.p.k.</v>
          </cell>
        </row>
        <row r="19">
          <cell r="A19" t="str">
            <v>Neli Sh.p.k.</v>
          </cell>
          <cell r="B19" t="str">
            <v>-</v>
          </cell>
          <cell r="C19" t="str">
            <v>-</v>
          </cell>
        </row>
        <row r="20">
          <cell r="A20" t="str">
            <v>Lubima Sh.p.k.</v>
          </cell>
          <cell r="B20" t="str">
            <v>-</v>
          </cell>
          <cell r="C20" t="str">
            <v>-</v>
          </cell>
        </row>
        <row r="21">
          <cell r="A21" t="str">
            <v>Favina Sh.p.k.</v>
          </cell>
          <cell r="B21" t="str">
            <v>-</v>
          </cell>
          <cell r="C21" t="str">
            <v>-</v>
          </cell>
        </row>
        <row r="22">
          <cell r="A22" t="str">
            <v>Ral Sh.p.k.</v>
          </cell>
          <cell r="B22" t="str">
            <v>-</v>
          </cell>
          <cell r="C22" t="str">
            <v>-</v>
          </cell>
        </row>
        <row r="23">
          <cell r="A23" t="str">
            <v>Shkalla Sh.p.k.</v>
          </cell>
          <cell r="B23" t="str">
            <v>-</v>
          </cell>
          <cell r="C23" t="str">
            <v>-</v>
          </cell>
        </row>
        <row r="24">
          <cell r="A24" t="str">
            <v>Bledi Sh.p.k.</v>
          </cell>
          <cell r="B24" t="str">
            <v>-</v>
          </cell>
          <cell r="C24" t="str">
            <v>-</v>
          </cell>
        </row>
        <row r="25">
          <cell r="A25" t="str">
            <v>Aliaj Group</v>
          </cell>
        </row>
        <row r="26">
          <cell r="B26" t="str">
            <v>-</v>
          </cell>
          <cell r="C26" t="str">
            <v>-</v>
          </cell>
        </row>
        <row r="27">
          <cell r="A27" t="str">
            <v>Sh.p.k.</v>
          </cell>
        </row>
        <row r="28">
          <cell r="A28" t="str">
            <v>Romes Sh.p.k.</v>
          </cell>
          <cell r="B28" t="str">
            <v>-</v>
          </cell>
          <cell r="C28" t="str">
            <v>-</v>
          </cell>
        </row>
        <row r="29">
          <cell r="A29" t="str">
            <v>Tili Inert Sh.p.k.</v>
          </cell>
          <cell r="B29">
            <v>293</v>
          </cell>
          <cell r="C29" t="str">
            <v>-</v>
          </cell>
        </row>
        <row r="30">
          <cell r="A30" t="str">
            <v>Grenast Sh.p.k.</v>
          </cell>
          <cell r="B30" t="str">
            <v>-</v>
          </cell>
          <cell r="C30">
            <v>11</v>
          </cell>
        </row>
        <row r="31">
          <cell r="A31" t="str">
            <v>Minex Sh.p.k.</v>
          </cell>
          <cell r="B31" t="str">
            <v>-</v>
          </cell>
          <cell r="C31" t="str">
            <v>-</v>
          </cell>
        </row>
        <row r="32">
          <cell r="A32" t="str">
            <v>Brisel Sh.p.k.</v>
          </cell>
          <cell r="B32" t="str">
            <v>-</v>
          </cell>
          <cell r="C32" t="str">
            <v>-</v>
          </cell>
        </row>
        <row r="33">
          <cell r="A33" t="str">
            <v>Albanisa - Krypi</v>
          </cell>
        </row>
        <row r="34">
          <cell r="B34" t="str">
            <v>-</v>
          </cell>
          <cell r="C34" t="str">
            <v>-</v>
          </cell>
        </row>
        <row r="35">
          <cell r="A35" t="str">
            <v>Sh.p.k.</v>
          </cell>
        </row>
        <row r="36">
          <cell r="A36" t="str">
            <v>"Ylberi" Sh.p.k.</v>
          </cell>
          <cell r="B36">
            <v>6</v>
          </cell>
          <cell r="C36" t="str">
            <v>-</v>
          </cell>
        </row>
        <row r="37">
          <cell r="A37" t="str">
            <v>Ylberi Sh.p.k.</v>
          </cell>
          <cell r="B37" t="str">
            <v>-</v>
          </cell>
          <cell r="C37" t="str">
            <v>-</v>
          </cell>
        </row>
        <row r="38">
          <cell r="A38" t="str">
            <v>Mineral Invest</v>
          </cell>
        </row>
        <row r="39">
          <cell r="B39" t="str">
            <v>-</v>
          </cell>
          <cell r="C39" t="str">
            <v>-</v>
          </cell>
        </row>
        <row r="40">
          <cell r="A40" t="str">
            <v>Sh.p.k.</v>
          </cell>
        </row>
        <row r="41">
          <cell r="A41" t="str">
            <v>Kurti Sh.p.k.</v>
          </cell>
          <cell r="B41" t="str">
            <v>-</v>
          </cell>
          <cell r="C41">
            <v>305</v>
          </cell>
        </row>
        <row r="42">
          <cell r="A42" t="str">
            <v>Arkev Sh.p.k.</v>
          </cell>
          <cell r="B42" t="str">
            <v>-</v>
          </cell>
          <cell r="C42" t="str">
            <v>-</v>
          </cell>
        </row>
        <row r="43">
          <cell r="A43" t="str">
            <v>Lita Brothers</v>
          </cell>
        </row>
        <row r="44">
          <cell r="A44" t="str">
            <v>Construction</v>
          </cell>
          <cell r="B44" t="str">
            <v>-</v>
          </cell>
          <cell r="C44" t="str">
            <v>-</v>
          </cell>
        </row>
        <row r="45">
          <cell r="A45" t="str">
            <v>Sh.p.k.</v>
          </cell>
        </row>
        <row r="46">
          <cell r="A46" t="str">
            <v>Geri's 2002</v>
          </cell>
        </row>
        <row r="47">
          <cell r="B47" t="str">
            <v>-</v>
          </cell>
          <cell r="C47" t="str">
            <v>-</v>
          </cell>
        </row>
        <row r="48">
          <cell r="A48" t="str">
            <v>Sh.p.k.</v>
          </cell>
        </row>
        <row r="49">
          <cell r="A49" t="str">
            <v>Info Metal Plast -</v>
          </cell>
        </row>
        <row r="50">
          <cell r="B50" t="str">
            <v>-</v>
          </cell>
          <cell r="C50" t="str">
            <v>-</v>
          </cell>
        </row>
        <row r="51">
          <cell r="A51" t="str">
            <v>Al Sh.p.k.</v>
          </cell>
        </row>
        <row r="52">
          <cell r="A52" t="str">
            <v>Ateani Sh.p.k.</v>
          </cell>
          <cell r="B52" t="str">
            <v>-</v>
          </cell>
          <cell r="C52" t="str">
            <v>-</v>
          </cell>
        </row>
        <row r="53">
          <cell r="A53" t="str">
            <v>Yzo Sh.p.k.</v>
          </cell>
          <cell r="B53" t="str">
            <v>-</v>
          </cell>
          <cell r="C53" t="str">
            <v>-</v>
          </cell>
        </row>
        <row r="54">
          <cell r="A54" t="str">
            <v>Platinium ALB</v>
          </cell>
        </row>
        <row r="55">
          <cell r="A55" t="str">
            <v>Platinium ALB Sh.p.k.</v>
          </cell>
          <cell r="B55">
            <v>50</v>
          </cell>
          <cell r="C55">
            <v>50</v>
          </cell>
        </row>
        <row r="56">
          <cell r="A56" t="str">
            <v>Sh.p.k.</v>
          </cell>
        </row>
        <row r="57">
          <cell r="A57" t="str">
            <v>Vëllezërit Llupo</v>
          </cell>
        </row>
        <row r="58">
          <cell r="A58" t="str">
            <v>Vëllezërit Llupo Sh.p.k.</v>
          </cell>
          <cell r="B58">
            <v>288</v>
          </cell>
          <cell r="C58">
            <v>128</v>
          </cell>
        </row>
        <row r="59">
          <cell r="A59" t="str">
            <v>Sh.p.k.</v>
          </cell>
        </row>
        <row r="60">
          <cell r="A60" t="str">
            <v>Heidorn &amp; Binjaku</v>
          </cell>
        </row>
        <row r="61">
          <cell r="B61" t="str">
            <v>-</v>
          </cell>
          <cell r="C61" t="str">
            <v>-</v>
          </cell>
        </row>
        <row r="62">
          <cell r="A62" t="str">
            <v>Sh.p.k.</v>
          </cell>
        </row>
        <row r="63">
          <cell r="A63" t="str">
            <v>Kromex Sh.p.k.</v>
          </cell>
          <cell r="B63" t="str">
            <v>-</v>
          </cell>
          <cell r="C63" t="str">
            <v>-</v>
          </cell>
        </row>
        <row r="66">
          <cell r="A66" t="str">
            <v>Aris Albania</v>
          </cell>
        </row>
        <row r="67">
          <cell r="A67" t="str">
            <v>Aris Albania Sh.p.k.</v>
          </cell>
          <cell r="B67">
            <v>403</v>
          </cell>
          <cell r="C67">
            <v>306</v>
          </cell>
        </row>
        <row r="68">
          <cell r="A68" t="str">
            <v>Sh.p.k.</v>
          </cell>
        </row>
      </sheetData>
      <sheetData sheetId="70">
        <row r="9">
          <cell r="A9" t="str">
            <v>Drini Bulqizë</v>
          </cell>
        </row>
        <row r="10">
          <cell r="A10" t="str">
            <v>Drini Bulqizë Sh.p.k.</v>
          </cell>
          <cell r="B10" t="str">
            <v>-</v>
          </cell>
          <cell r="C10" t="str">
            <v>-</v>
          </cell>
        </row>
        <row r="11">
          <cell r="A11" t="str">
            <v>Sh.p.k.</v>
          </cell>
        </row>
        <row r="12">
          <cell r="A12" t="str">
            <v>Prodhime</v>
          </cell>
        </row>
        <row r="13">
          <cell r="A13" t="str">
            <v>Prodhime Karbonike Sh.a.</v>
          </cell>
          <cell r="B13" t="str">
            <v>-</v>
          </cell>
          <cell r="C13" t="str">
            <v>-</v>
          </cell>
        </row>
        <row r="14">
          <cell r="A14" t="str">
            <v>Karbonike Sh.a.</v>
          </cell>
        </row>
        <row r="15">
          <cell r="A15" t="str">
            <v>Salillari Sh.p.k.</v>
          </cell>
          <cell r="B15">
            <v>320</v>
          </cell>
          <cell r="C15">
            <v>320</v>
          </cell>
        </row>
        <row r="16">
          <cell r="A16" t="str">
            <v>Stone Production</v>
          </cell>
        </row>
        <row r="17">
          <cell r="A17" t="str">
            <v>Stone Production Sh.p.k.</v>
          </cell>
          <cell r="B17" t="str">
            <v>-</v>
          </cell>
          <cell r="C17" t="str">
            <v>-</v>
          </cell>
        </row>
        <row r="18">
          <cell r="A18" t="str">
            <v>Sh.p.k.</v>
          </cell>
        </row>
        <row r="19">
          <cell r="A19" t="str">
            <v>11 Heronjtë Bater</v>
          </cell>
        </row>
        <row r="20">
          <cell r="A20" t="str">
            <v>11 Heronjtë Bater Sh.p.k.</v>
          </cell>
          <cell r="B20" t="str">
            <v>-</v>
          </cell>
          <cell r="C20" t="str">
            <v>-</v>
          </cell>
        </row>
        <row r="21">
          <cell r="A21" t="str">
            <v>Sh.p.k.</v>
          </cell>
        </row>
        <row r="22">
          <cell r="A22" t="str">
            <v>Rej Sh.a.</v>
          </cell>
          <cell r="B22" t="str">
            <v>-</v>
          </cell>
          <cell r="C22" t="str">
            <v>-</v>
          </cell>
        </row>
        <row r="23">
          <cell r="A23" t="str">
            <v>KNAUF - Tirana</v>
          </cell>
        </row>
        <row r="24">
          <cell r="A24" t="str">
            <v>KNAUF - Tirana Sh.p.k.</v>
          </cell>
          <cell r="B24">
            <v>166</v>
          </cell>
          <cell r="C24">
            <v>166</v>
          </cell>
        </row>
        <row r="25">
          <cell r="A25" t="str">
            <v>Sh.p.k.</v>
          </cell>
        </row>
        <row r="26">
          <cell r="A26" t="str">
            <v>Pula - X Sh.p.k.</v>
          </cell>
          <cell r="B26" t="str">
            <v>-</v>
          </cell>
          <cell r="C26" t="str">
            <v>-</v>
          </cell>
        </row>
        <row r="28">
          <cell r="A28" t="str">
            <v>Aggregated</v>
          </cell>
          <cell r="B28" t="str">
            <v>-</v>
          </cell>
          <cell r="C28">
            <v>19</v>
          </cell>
        </row>
        <row r="29">
          <cell r="A29" t="str">
            <v>reporting *</v>
          </cell>
        </row>
        <row r="30">
          <cell r="B30">
            <v>6351</v>
          </cell>
          <cell r="C30">
            <v>6352</v>
          </cell>
        </row>
        <row r="31">
          <cell r="A31" t="str">
            <v>* Aggregated reporting include cash flow reconciliation for the three licensees who explicitly disapproved</v>
          </cell>
        </row>
        <row r="32">
          <cell r="A32" t="str">
            <v>publication of the payments at the disaggregated company level in the report</v>
          </cell>
        </row>
      </sheetData>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zherebko@eiti.org" TargetMode="External"/><Relationship Id="rId1" Type="http://schemas.openxmlformats.org/officeDocument/2006/relationships/hyperlink" Target="https://eiti.org/files/albania_eiti_report-2013-2014_fina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185.30.147.99/AKBNPortal/HC/Mai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D46"/>
  <sheetViews>
    <sheetView showGridLines="0" workbookViewId="0"/>
  </sheetViews>
  <sheetFormatPr defaultColWidth="3.5" defaultRowHeight="24" customHeight="1"/>
  <cols>
    <col min="1" max="1" width="3.5" style="41"/>
    <col min="2" max="2" width="30.375" style="41" customWidth="1"/>
    <col min="3" max="3" width="37.875" style="41" customWidth="1"/>
    <col min="4" max="4" width="85.875" style="41" customWidth="1"/>
    <col min="5" max="16384" width="3.5" style="41"/>
  </cols>
  <sheetData>
    <row r="1" spans="2:4" ht="15.95" customHeight="1"/>
    <row r="2" spans="2:4" ht="20.25">
      <c r="B2" s="169" t="s">
        <v>219</v>
      </c>
      <c r="C2" s="166"/>
      <c r="D2" s="166"/>
    </row>
    <row r="3" spans="2:4" ht="15.95" customHeight="1">
      <c r="B3" s="42" t="s">
        <v>327</v>
      </c>
      <c r="C3" s="42"/>
      <c r="D3" s="42"/>
    </row>
    <row r="4" spans="2:4" ht="15.95" customHeight="1">
      <c r="B4" s="39"/>
      <c r="C4" s="40"/>
      <c r="D4" s="40"/>
    </row>
    <row r="5" spans="2:4" ht="15.95" customHeight="1">
      <c r="B5" s="40" t="s">
        <v>105</v>
      </c>
      <c r="C5" s="40"/>
      <c r="D5" s="40"/>
    </row>
    <row r="6" spans="2:4" ht="15.95" customHeight="1">
      <c r="B6" s="170" t="s">
        <v>101</v>
      </c>
      <c r="C6" s="170"/>
      <c r="D6" s="170"/>
    </row>
    <row r="7" spans="2:4" ht="15.95" customHeight="1">
      <c r="B7" s="170"/>
      <c r="C7" s="170"/>
      <c r="D7" s="170"/>
    </row>
    <row r="8" spans="2:4" ht="15.95" customHeight="1">
      <c r="B8" s="165"/>
      <c r="C8" s="166"/>
      <c r="D8" s="166"/>
    </row>
    <row r="9" spans="2:4" ht="15.95" customHeight="1">
      <c r="B9" s="165" t="s">
        <v>220</v>
      </c>
      <c r="C9" s="166"/>
      <c r="D9" s="166"/>
    </row>
    <row r="10" spans="2:4" ht="15.95" customHeight="1">
      <c r="B10" s="165" t="s">
        <v>114</v>
      </c>
      <c r="C10" s="166"/>
      <c r="D10" s="166"/>
    </row>
    <row r="11" spans="2:4" ht="15.95" customHeight="1">
      <c r="B11" s="165"/>
      <c r="C11" s="166"/>
      <c r="D11" s="166"/>
    </row>
    <row r="12" spans="2:4" ht="15.95" customHeight="1">
      <c r="B12" s="165" t="s">
        <v>115</v>
      </c>
      <c r="C12" s="166"/>
      <c r="D12" s="166"/>
    </row>
    <row r="13" spans="2:4" ht="15.95" customHeight="1">
      <c r="B13" s="165" t="s">
        <v>218</v>
      </c>
      <c r="C13" s="166"/>
      <c r="D13" s="166"/>
    </row>
    <row r="14" spans="2:4" ht="15.95" customHeight="1">
      <c r="B14" s="165" t="s">
        <v>102</v>
      </c>
      <c r="C14" s="166"/>
      <c r="D14" s="166"/>
    </row>
    <row r="15" spans="2:4" ht="15.95" customHeight="1">
      <c r="B15" s="165" t="s">
        <v>120</v>
      </c>
      <c r="C15" s="166"/>
      <c r="D15" s="166"/>
    </row>
    <row r="16" spans="2:4" ht="15.95" customHeight="1">
      <c r="B16" s="165"/>
      <c r="C16" s="166"/>
      <c r="D16" s="166"/>
    </row>
    <row r="17" spans="2:4" ht="15.95" customHeight="1">
      <c r="B17" s="168" t="s">
        <v>103</v>
      </c>
      <c r="C17" s="166"/>
      <c r="D17" s="125"/>
    </row>
    <row r="18" spans="2:4" ht="15.95" customHeight="1">
      <c r="B18" s="167" t="s">
        <v>104</v>
      </c>
      <c r="C18" s="166"/>
      <c r="D18" s="125"/>
    </row>
    <row r="19" spans="2:4" ht="15.95" customHeight="1">
      <c r="B19" s="44"/>
      <c r="C19" s="44"/>
      <c r="D19" s="44"/>
    </row>
    <row r="20" spans="2:4" ht="15.95" customHeight="1">
      <c r="B20" s="43"/>
      <c r="C20" s="43"/>
      <c r="D20" s="43"/>
    </row>
    <row r="21" spans="2:4" ht="15.95" customHeight="1">
      <c r="B21" s="43" t="s">
        <v>305</v>
      </c>
      <c r="C21" s="43"/>
      <c r="D21" s="126" t="s">
        <v>304</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36"/>
  <sheetViews>
    <sheetView showGridLines="0" workbookViewId="0">
      <selection activeCell="D27" sqref="D27"/>
    </sheetView>
  </sheetViews>
  <sheetFormatPr defaultColWidth="3.5" defaultRowHeight="24" customHeight="1"/>
  <cols>
    <col min="1" max="1" width="3.5" style="20"/>
    <col min="2" max="2" width="53.375" style="20" customWidth="1"/>
    <col min="3" max="3" width="27" style="20" customWidth="1"/>
    <col min="4" max="4" width="60.375" style="20" customWidth="1"/>
    <col min="5" max="5" width="38.375" style="21" customWidth="1"/>
    <col min="6" max="16384" width="3.5" style="20"/>
  </cols>
  <sheetData>
    <row r="1" spans="2:5" ht="15.95" customHeight="1">
      <c r="E1" s="20"/>
    </row>
    <row r="2" spans="2:5" ht="24.95" customHeight="1">
      <c r="B2" s="22" t="s">
        <v>217</v>
      </c>
      <c r="E2" s="20"/>
    </row>
    <row r="3" spans="2:5" ht="15.95" customHeight="1">
      <c r="B3" s="38" t="s">
        <v>116</v>
      </c>
      <c r="E3" s="20"/>
    </row>
    <row r="4" spans="2:5" ht="15.95" customHeight="1" thickBot="1">
      <c r="D4" s="45" t="s">
        <v>93</v>
      </c>
      <c r="E4" s="45" t="s">
        <v>299</v>
      </c>
    </row>
    <row r="5" spans="2:5" ht="15.95" customHeight="1" thickTop="1">
      <c r="B5" s="24" t="s">
        <v>107</v>
      </c>
      <c r="C5" s="32"/>
      <c r="D5" s="48" t="s">
        <v>328</v>
      </c>
      <c r="E5" s="118"/>
    </row>
    <row r="6" spans="2:5" ht="15.95" customHeight="1">
      <c r="B6" s="26" t="s">
        <v>108</v>
      </c>
      <c r="C6" s="24" t="s">
        <v>81</v>
      </c>
      <c r="D6" s="49">
        <v>40909</v>
      </c>
      <c r="E6" s="118"/>
    </row>
    <row r="7" spans="2:5" ht="15.95" customHeight="1">
      <c r="B7" s="25"/>
      <c r="C7" s="24" t="s">
        <v>82</v>
      </c>
      <c r="D7" s="49">
        <v>41274</v>
      </c>
      <c r="E7" s="118"/>
    </row>
    <row r="8" spans="2:5" ht="15.95" customHeight="1">
      <c r="B8" s="24" t="s">
        <v>109</v>
      </c>
      <c r="C8" s="23"/>
      <c r="D8" s="50" t="s">
        <v>329</v>
      </c>
      <c r="E8" s="118"/>
    </row>
    <row r="9" spans="2:5" ht="15.95" customHeight="1">
      <c r="B9" s="24" t="s">
        <v>110</v>
      </c>
      <c r="C9" s="24"/>
      <c r="D9" s="49">
        <v>41964</v>
      </c>
      <c r="E9" s="118"/>
    </row>
    <row r="10" spans="2:5" ht="15.95" customHeight="1">
      <c r="B10" s="26" t="s">
        <v>111</v>
      </c>
      <c r="C10" s="24" t="s">
        <v>83</v>
      </c>
      <c r="D10" s="50" t="s">
        <v>436</v>
      </c>
      <c r="E10" s="118"/>
    </row>
    <row r="11" spans="2:5" ht="15.95" customHeight="1">
      <c r="B11" s="35" t="s">
        <v>98</v>
      </c>
      <c r="C11" s="24" t="s">
        <v>84</v>
      </c>
      <c r="D11" s="50" t="s">
        <v>436</v>
      </c>
      <c r="E11" s="118"/>
    </row>
    <row r="12" spans="2:5" ht="15.95" customHeight="1">
      <c r="B12" s="27"/>
      <c r="C12" s="24" t="s">
        <v>85</v>
      </c>
      <c r="D12" s="50" t="s">
        <v>436</v>
      </c>
      <c r="E12" s="118"/>
    </row>
    <row r="13" spans="2:5" ht="15.95" customHeight="1">
      <c r="B13" s="27"/>
      <c r="C13" s="24" t="s">
        <v>86</v>
      </c>
      <c r="D13" s="51"/>
      <c r="E13" s="118"/>
    </row>
    <row r="14" spans="2:5" ht="15.95" customHeight="1">
      <c r="B14" s="26" t="s">
        <v>112</v>
      </c>
      <c r="C14" s="26" t="s">
        <v>99</v>
      </c>
      <c r="D14" s="201" t="s">
        <v>437</v>
      </c>
      <c r="E14" s="118"/>
    </row>
    <row r="15" spans="2:5" ht="15.95" customHeight="1">
      <c r="B15" s="35" t="s">
        <v>100</v>
      </c>
      <c r="C15" s="32" t="s">
        <v>309</v>
      </c>
      <c r="D15" s="123" t="s">
        <v>88</v>
      </c>
      <c r="E15" s="118"/>
    </row>
    <row r="16" spans="2:5" ht="15.95" customHeight="1">
      <c r="C16" s="23" t="s">
        <v>89</v>
      </c>
      <c r="D16" s="51" t="s">
        <v>88</v>
      </c>
      <c r="E16" s="118"/>
    </row>
    <row r="17" spans="2:5" ht="15.95" customHeight="1">
      <c r="B17" s="24" t="s">
        <v>122</v>
      </c>
      <c r="C17" s="24"/>
      <c r="D17" s="50">
        <v>2</v>
      </c>
      <c r="E17" s="118"/>
    </row>
    <row r="18" spans="2:5" ht="15.95" customHeight="1">
      <c r="B18" s="24" t="s">
        <v>123</v>
      </c>
      <c r="C18" s="24"/>
      <c r="D18" s="50">
        <v>75</v>
      </c>
      <c r="E18" s="118"/>
    </row>
    <row r="19" spans="2:5" ht="15.95" customHeight="1">
      <c r="B19" s="26" t="s">
        <v>126</v>
      </c>
      <c r="C19" s="24" t="s">
        <v>223</v>
      </c>
      <c r="D19" s="49" t="s">
        <v>438</v>
      </c>
      <c r="E19" s="118"/>
    </row>
    <row r="20" spans="2:5" ht="15.95" customHeight="1">
      <c r="B20" s="25"/>
      <c r="C20" s="24" t="s">
        <v>221</v>
      </c>
      <c r="D20" s="202">
        <v>105.5</v>
      </c>
      <c r="E20" s="118"/>
    </row>
    <row r="21" spans="2:5" ht="15.95" customHeight="1">
      <c r="B21" s="26" t="s">
        <v>113</v>
      </c>
      <c r="C21" s="24" t="s">
        <v>91</v>
      </c>
      <c r="D21" s="50" t="s">
        <v>436</v>
      </c>
      <c r="E21" s="118"/>
    </row>
    <row r="22" spans="2:5" ht="15.95" customHeight="1">
      <c r="B22" s="35" t="s">
        <v>302</v>
      </c>
      <c r="C22" s="24" t="s">
        <v>92</v>
      </c>
      <c r="D22" s="50" t="s">
        <v>436</v>
      </c>
      <c r="E22" s="118"/>
    </row>
    <row r="23" spans="2:5" ht="15.95" customHeight="1">
      <c r="B23" s="27"/>
      <c r="C23" s="26" t="s">
        <v>106</v>
      </c>
      <c r="D23" s="50" t="s">
        <v>439</v>
      </c>
      <c r="E23" s="118"/>
    </row>
    <row r="24" spans="2:5" ht="15.95" customHeight="1">
      <c r="B24" s="26" t="s">
        <v>238</v>
      </c>
      <c r="C24" s="24" t="s">
        <v>235</v>
      </c>
      <c r="D24" s="91" t="s">
        <v>442</v>
      </c>
      <c r="E24" s="118"/>
    </row>
    <row r="25" spans="2:5" ht="15.95" customHeight="1">
      <c r="B25" s="27"/>
      <c r="C25" s="24" t="s">
        <v>237</v>
      </c>
      <c r="D25" s="92" t="s">
        <v>443</v>
      </c>
      <c r="E25" s="118"/>
    </row>
    <row r="26" spans="2:5" ht="15.95" customHeight="1" thickBot="1">
      <c r="B26" s="23"/>
      <c r="C26" s="24" t="s">
        <v>236</v>
      </c>
      <c r="D26" s="203" t="s">
        <v>444</v>
      </c>
      <c r="E26" s="118"/>
    </row>
    <row r="27" spans="2:5" ht="15.95" customHeight="1" thickTop="1">
      <c r="B27" s="27"/>
      <c r="C27" s="27"/>
      <c r="D27" s="34"/>
      <c r="E27" s="20"/>
    </row>
    <row r="28" spans="2:5" ht="15.95" customHeight="1">
      <c r="B28" s="27"/>
      <c r="C28" s="27"/>
      <c r="D28" s="34"/>
    </row>
    <row r="29" spans="2:5" ht="15.95" customHeight="1"/>
    <row r="30" spans="2:5" ht="15.95" customHeight="1">
      <c r="E30" s="20"/>
    </row>
    <row r="31" spans="2:5" ht="15.95" customHeight="1">
      <c r="E31" s="20"/>
    </row>
    <row r="32" spans="2:5" ht="15.95" customHeight="1">
      <c r="E32" s="20"/>
    </row>
    <row r="33" spans="5:5" ht="15.95" customHeight="1">
      <c r="E33" s="20"/>
    </row>
    <row r="34" spans="5:5" ht="15.95" customHeight="1">
      <c r="E34" s="20"/>
    </row>
    <row r="35" spans="5:5" ht="15.95" customHeight="1">
      <c r="E35" s="20"/>
    </row>
    <row r="36" spans="5:5" ht="15.95" customHeight="1"/>
  </sheetData>
  <dataValidations count="2">
    <dataValidation allowBlank="1" sqref="D9 D19:D20 D6:D7"/>
    <dataValidation type="list" showInputMessage="1" showErrorMessage="1" errorTitle="U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s>
  <hyperlinks>
    <hyperlink ref="D14" r:id="rId1"/>
    <hyperlink ref="D26" r:id="rId2"/>
  </hyperlinks>
  <pageMargins left="0.75" right="0.75" top="1" bottom="1" header="0.5" footer="0.5"/>
  <pageSetup paperSize="9" scale="66" orientation="landscape" horizontalDpi="2400" verticalDpi="2400"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H52"/>
  <sheetViews>
    <sheetView showGridLines="0" tabSelected="1" topLeftCell="B22" zoomScaleNormal="100" zoomScalePageLayoutView="150" workbookViewId="0">
      <selection activeCell="F52" sqref="F52"/>
    </sheetView>
  </sheetViews>
  <sheetFormatPr defaultColWidth="3.5" defaultRowHeight="24" customHeight="1"/>
  <cols>
    <col min="1" max="1" width="3.5" style="20"/>
    <col min="2" max="2" width="55.625" style="20" customWidth="1"/>
    <col min="3" max="3" width="52" style="20" customWidth="1"/>
    <col min="4" max="4" width="35.375" style="151" bestFit="1" customWidth="1"/>
    <col min="5" max="5" width="15.125" style="20" bestFit="1" customWidth="1"/>
    <col min="6" max="6" width="33" style="20" customWidth="1"/>
    <col min="7" max="7" width="32.125" style="21" customWidth="1"/>
    <col min="8" max="8" width="46.5" style="21" customWidth="1"/>
    <col min="9" max="16384" width="3.5" style="20"/>
  </cols>
  <sheetData>
    <row r="1" spans="2:8" ht="15.95" customHeight="1"/>
    <row r="2" spans="2:8" ht="24.95" customHeight="1">
      <c r="B2" s="22" t="s">
        <v>94</v>
      </c>
      <c r="C2" s="36"/>
      <c r="E2" s="45"/>
    </row>
    <row r="3" spans="2:8" ht="15.95" customHeight="1">
      <c r="B3" s="119"/>
      <c r="E3" s="45" t="s">
        <v>239</v>
      </c>
    </row>
    <row r="4" spans="2:8" ht="15" customHeight="1" thickBot="1">
      <c r="D4" s="152" t="s">
        <v>93</v>
      </c>
      <c r="E4" s="45" t="s">
        <v>301</v>
      </c>
      <c r="F4" s="46" t="s">
        <v>300</v>
      </c>
      <c r="G4" s="45" t="s">
        <v>299</v>
      </c>
      <c r="H4" s="28"/>
    </row>
    <row r="5" spans="2:8" ht="41.25" customHeight="1">
      <c r="B5" s="26" t="s">
        <v>248</v>
      </c>
      <c r="C5" s="134" t="s">
        <v>316</v>
      </c>
      <c r="D5" s="153">
        <v>65800000000</v>
      </c>
      <c r="E5" s="139" t="s">
        <v>445</v>
      </c>
      <c r="F5" s="140" t="s">
        <v>224</v>
      </c>
      <c r="G5" s="120" t="s">
        <v>344</v>
      </c>
    </row>
    <row r="6" spans="2:8" ht="16.5" customHeight="1">
      <c r="B6" s="124" t="s">
        <v>241</v>
      </c>
      <c r="C6" s="134" t="s">
        <v>313</v>
      </c>
      <c r="D6" s="154">
        <v>1335000000000</v>
      </c>
      <c r="E6" s="147" t="s">
        <v>445</v>
      </c>
      <c r="F6" s="141" t="s">
        <v>343</v>
      </c>
      <c r="G6" s="120">
        <f>D5/D6</f>
        <v>4.9288389513108613E-2</v>
      </c>
    </row>
    <row r="7" spans="2:8" ht="29.25" customHeight="1">
      <c r="C7" s="138" t="s">
        <v>314</v>
      </c>
      <c r="D7" s="154">
        <v>8350000000</v>
      </c>
      <c r="E7" s="164" t="s">
        <v>445</v>
      </c>
      <c r="F7" s="141" t="s">
        <v>345</v>
      </c>
      <c r="G7" s="120">
        <f>D7/D8</f>
        <v>2.4762752075919336E-2</v>
      </c>
    </row>
    <row r="8" spans="2:8" s="133" customFormat="1" ht="24" customHeight="1">
      <c r="B8" s="135"/>
      <c r="C8" s="134" t="s">
        <v>315</v>
      </c>
      <c r="D8" s="154">
        <v>337200000000</v>
      </c>
      <c r="E8" s="164" t="s">
        <v>445</v>
      </c>
      <c r="F8" s="141" t="s">
        <v>345</v>
      </c>
      <c r="G8" s="120"/>
      <c r="H8" s="131"/>
    </row>
    <row r="9" spans="2:8" ht="16.5" customHeight="1">
      <c r="B9" s="27"/>
      <c r="C9" s="134" t="s">
        <v>317</v>
      </c>
      <c r="D9" s="154">
        <v>75000000000</v>
      </c>
      <c r="E9" s="164" t="s">
        <v>445</v>
      </c>
      <c r="F9" s="141" t="s">
        <v>346</v>
      </c>
      <c r="G9" s="120"/>
    </row>
    <row r="10" spans="2:8" ht="15.95" customHeight="1">
      <c r="B10" s="27"/>
      <c r="C10" s="134" t="s">
        <v>318</v>
      </c>
      <c r="D10" s="154">
        <f>D9/0.34</f>
        <v>220588235294.11765</v>
      </c>
      <c r="E10" s="164" t="s">
        <v>445</v>
      </c>
      <c r="F10" s="141" t="s">
        <v>346</v>
      </c>
      <c r="G10" s="120" t="s">
        <v>347</v>
      </c>
    </row>
    <row r="11" spans="2:8" ht="15.95" customHeight="1">
      <c r="B11" s="26" t="s">
        <v>249</v>
      </c>
      <c r="C11" s="134" t="s">
        <v>244</v>
      </c>
      <c r="D11" s="154">
        <v>1029300</v>
      </c>
      <c r="E11" s="137" t="s">
        <v>330</v>
      </c>
      <c r="F11" s="141" t="s">
        <v>332</v>
      </c>
      <c r="G11" s="120"/>
    </row>
    <row r="12" spans="2:8" ht="15.95" customHeight="1">
      <c r="B12" s="121" t="s">
        <v>241</v>
      </c>
      <c r="C12" s="134" t="s">
        <v>245</v>
      </c>
      <c r="D12" s="154" t="s">
        <v>331</v>
      </c>
      <c r="E12" s="137" t="s">
        <v>243</v>
      </c>
      <c r="F12" s="141" t="s">
        <v>332</v>
      </c>
      <c r="G12" s="120"/>
    </row>
    <row r="13" spans="2:8" s="133" customFormat="1" ht="15.95" customHeight="1">
      <c r="B13" s="121"/>
      <c r="C13" s="134" t="s">
        <v>333</v>
      </c>
      <c r="D13" s="154">
        <v>360000</v>
      </c>
      <c r="E13" s="147" t="s">
        <v>330</v>
      </c>
      <c r="F13" s="141" t="s">
        <v>340</v>
      </c>
      <c r="G13" s="120"/>
      <c r="H13" s="131"/>
    </row>
    <row r="14" spans="2:8" s="133" customFormat="1" ht="15.95" customHeight="1">
      <c r="B14" s="121"/>
      <c r="C14" s="134" t="s">
        <v>334</v>
      </c>
      <c r="D14" s="154">
        <v>480000</v>
      </c>
      <c r="E14" s="147" t="s">
        <v>330</v>
      </c>
      <c r="F14" s="141" t="s">
        <v>340</v>
      </c>
      <c r="G14" s="120"/>
      <c r="H14" s="131"/>
    </row>
    <row r="15" spans="2:8" s="133" customFormat="1" ht="15.95" customHeight="1">
      <c r="B15" s="121"/>
      <c r="C15" s="134" t="s">
        <v>335</v>
      </c>
      <c r="D15" s="154">
        <v>75000</v>
      </c>
      <c r="E15" s="147" t="s">
        <v>330</v>
      </c>
      <c r="F15" s="141" t="s">
        <v>340</v>
      </c>
      <c r="G15" s="120"/>
      <c r="H15" s="131"/>
    </row>
    <row r="16" spans="2:8" s="133" customFormat="1" ht="15.95" customHeight="1">
      <c r="B16" s="121"/>
      <c r="C16" s="134" t="s">
        <v>336</v>
      </c>
      <c r="D16" s="154">
        <v>1000</v>
      </c>
      <c r="E16" s="147" t="s">
        <v>330</v>
      </c>
      <c r="F16" s="141" t="s">
        <v>340</v>
      </c>
      <c r="G16" s="120"/>
      <c r="H16" s="131"/>
    </row>
    <row r="17" spans="2:8" s="133" customFormat="1" ht="15.95" customHeight="1">
      <c r="B17" s="121"/>
      <c r="C17" s="134" t="s">
        <v>337</v>
      </c>
      <c r="D17" s="154">
        <v>2727000</v>
      </c>
      <c r="E17" s="147" t="s">
        <v>330</v>
      </c>
      <c r="F17" s="141" t="s">
        <v>340</v>
      </c>
      <c r="G17" s="120"/>
      <c r="H17" s="131"/>
    </row>
    <row r="18" spans="2:8" ht="15.95" customHeight="1">
      <c r="B18" s="122"/>
      <c r="C18" s="134" t="s">
        <v>338</v>
      </c>
      <c r="D18" s="154">
        <v>961000</v>
      </c>
      <c r="E18" s="147" t="s">
        <v>330</v>
      </c>
      <c r="F18" s="141" t="s">
        <v>340</v>
      </c>
      <c r="G18" s="120"/>
    </row>
    <row r="19" spans="2:8" ht="15.95" customHeight="1">
      <c r="B19" s="122"/>
      <c r="C19" s="134" t="s">
        <v>339</v>
      </c>
      <c r="D19" s="154">
        <v>91000</v>
      </c>
      <c r="E19" s="147" t="s">
        <v>330</v>
      </c>
      <c r="F19" s="141" t="s">
        <v>340</v>
      </c>
      <c r="G19" s="120"/>
    </row>
    <row r="20" spans="2:8" ht="15.95" customHeight="1">
      <c r="B20" s="26" t="s">
        <v>250</v>
      </c>
      <c r="C20" s="134" t="s">
        <v>244</v>
      </c>
      <c r="D20" s="154">
        <v>1024000</v>
      </c>
      <c r="E20" s="137" t="s">
        <v>330</v>
      </c>
      <c r="F20" s="141" t="s">
        <v>224</v>
      </c>
      <c r="G20" s="120"/>
    </row>
    <row r="21" spans="2:8" ht="15.95" customHeight="1">
      <c r="B21" s="121" t="s">
        <v>241</v>
      </c>
      <c r="C21" s="134" t="s">
        <v>245</v>
      </c>
      <c r="D21" s="154" t="s">
        <v>90</v>
      </c>
      <c r="E21" s="137" t="s">
        <v>243</v>
      </c>
      <c r="F21" s="141" t="s">
        <v>224</v>
      </c>
      <c r="G21" s="120"/>
    </row>
    <row r="22" spans="2:8" ht="15.95" customHeight="1">
      <c r="B22" s="122"/>
      <c r="C22" s="136" t="s">
        <v>246</v>
      </c>
      <c r="D22" s="154" t="s">
        <v>90</v>
      </c>
      <c r="E22" s="137"/>
      <c r="F22" s="141" t="s">
        <v>224</v>
      </c>
      <c r="G22" s="120"/>
    </row>
    <row r="23" spans="2:8" ht="15.95" customHeight="1">
      <c r="B23" s="150"/>
      <c r="C23" s="136" t="s">
        <v>247</v>
      </c>
      <c r="D23" s="154" t="s">
        <v>90</v>
      </c>
      <c r="E23" s="137"/>
      <c r="F23" s="141" t="s">
        <v>224</v>
      </c>
      <c r="G23" s="120"/>
    </row>
    <row r="24" spans="2:8" ht="15.95" customHeight="1">
      <c r="B24" s="135" t="s">
        <v>320</v>
      </c>
      <c r="C24" s="134" t="s">
        <v>319</v>
      </c>
      <c r="D24" s="181" t="s">
        <v>312</v>
      </c>
      <c r="E24" s="182"/>
      <c r="F24" s="141" t="s">
        <v>224</v>
      </c>
      <c r="G24" s="120"/>
      <c r="H24" s="20"/>
    </row>
    <row r="25" spans="2:8" ht="15.95" customHeight="1">
      <c r="B25" s="35" t="s">
        <v>233</v>
      </c>
      <c r="C25" s="134" t="s">
        <v>124</v>
      </c>
      <c r="D25" s="179" t="s">
        <v>87</v>
      </c>
      <c r="E25" s="180"/>
      <c r="F25" s="142"/>
      <c r="G25" s="120"/>
      <c r="H25" s="20"/>
    </row>
    <row r="26" spans="2:8" ht="15.95" customHeight="1">
      <c r="B26" s="27"/>
      <c r="C26" s="134" t="s">
        <v>234</v>
      </c>
      <c r="D26" s="179" t="s">
        <v>227</v>
      </c>
      <c r="E26" s="180"/>
      <c r="F26" s="143" t="s">
        <v>88</v>
      </c>
      <c r="G26" s="120"/>
      <c r="H26" s="20"/>
    </row>
    <row r="27" spans="2:8" ht="15.95" customHeight="1">
      <c r="B27" s="35"/>
      <c r="C27" s="134" t="s">
        <v>258</v>
      </c>
      <c r="D27" s="179" t="s">
        <v>227</v>
      </c>
      <c r="E27" s="180"/>
      <c r="F27" s="143" t="s">
        <v>88</v>
      </c>
      <c r="G27" s="120"/>
      <c r="H27" s="20"/>
    </row>
    <row r="28" spans="2:8" ht="17.25" customHeight="1">
      <c r="B28" s="30" t="s">
        <v>251</v>
      </c>
      <c r="C28" s="31" t="s">
        <v>95</v>
      </c>
      <c r="D28" s="181" t="s">
        <v>226</v>
      </c>
      <c r="E28" s="182"/>
      <c r="F28" s="158" t="s">
        <v>341</v>
      </c>
      <c r="G28" s="120"/>
      <c r="H28" s="20"/>
    </row>
    <row r="29" spans="2:8" ht="15.95" customHeight="1">
      <c r="B29" s="35" t="s">
        <v>259</v>
      </c>
      <c r="C29" s="31" t="s">
        <v>96</v>
      </c>
      <c r="D29" s="181" t="s">
        <v>226</v>
      </c>
      <c r="E29" s="182"/>
      <c r="F29" s="158" t="s">
        <v>342</v>
      </c>
      <c r="G29" s="120"/>
      <c r="H29" s="20"/>
    </row>
    <row r="30" spans="2:8" ht="15.95" customHeight="1">
      <c r="B30" s="29"/>
      <c r="C30" s="24" t="s">
        <v>255</v>
      </c>
      <c r="D30" s="179" t="s">
        <v>87</v>
      </c>
      <c r="E30" s="180"/>
      <c r="F30" s="143" t="s">
        <v>224</v>
      </c>
      <c r="G30" s="120"/>
      <c r="H30" s="20"/>
    </row>
    <row r="31" spans="2:8" ht="15.95" customHeight="1">
      <c r="B31" s="30" t="s">
        <v>252</v>
      </c>
      <c r="C31" s="31" t="s">
        <v>97</v>
      </c>
      <c r="D31" s="181" t="s">
        <v>228</v>
      </c>
      <c r="E31" s="182"/>
      <c r="F31" s="141" t="s">
        <v>224</v>
      </c>
      <c r="G31" s="120"/>
      <c r="H31" s="20"/>
    </row>
    <row r="32" spans="2:8" ht="15.95" customHeight="1">
      <c r="B32" s="30" t="s">
        <v>253</v>
      </c>
      <c r="C32" s="31" t="s">
        <v>125</v>
      </c>
      <c r="D32" s="179" t="s">
        <v>229</v>
      </c>
      <c r="E32" s="180"/>
      <c r="F32" s="143" t="s">
        <v>88</v>
      </c>
      <c r="G32" s="120"/>
      <c r="H32" s="20"/>
    </row>
    <row r="33" spans="2:8" ht="15.95" customHeight="1">
      <c r="B33" s="30" t="s">
        <v>254</v>
      </c>
      <c r="C33" s="31" t="s">
        <v>256</v>
      </c>
      <c r="D33" s="183" t="s">
        <v>312</v>
      </c>
      <c r="E33" s="184"/>
      <c r="F33" s="141" t="s">
        <v>231</v>
      </c>
      <c r="G33" s="120"/>
      <c r="H33" s="20"/>
    </row>
    <row r="34" spans="2:8" ht="15.95" customHeight="1">
      <c r="B34" s="45" t="s">
        <v>230</v>
      </c>
      <c r="C34" s="31" t="s">
        <v>257</v>
      </c>
      <c r="D34" s="183" t="s">
        <v>312</v>
      </c>
      <c r="E34" s="184"/>
      <c r="F34" s="142"/>
      <c r="G34" s="120"/>
      <c r="H34" s="20"/>
    </row>
    <row r="35" spans="2:8" ht="15.95" customHeight="1">
      <c r="C35" s="31" t="s">
        <v>225</v>
      </c>
      <c r="D35" s="179" t="s">
        <v>229</v>
      </c>
      <c r="E35" s="180"/>
      <c r="F35" s="143" t="s">
        <v>88</v>
      </c>
      <c r="G35" s="120"/>
      <c r="H35" s="20"/>
    </row>
    <row r="36" spans="2:8" ht="15.95" customHeight="1" thickBot="1">
      <c r="B36" s="90"/>
      <c r="C36" s="33" t="s">
        <v>222</v>
      </c>
      <c r="D36" s="173" t="s">
        <v>229</v>
      </c>
      <c r="E36" s="174"/>
      <c r="F36" s="144" t="s">
        <v>88</v>
      </c>
      <c r="G36" s="120"/>
    </row>
    <row r="37" spans="2:8" ht="15.95" customHeight="1">
      <c r="B37" s="88"/>
      <c r="C37" s="88"/>
      <c r="D37" s="155"/>
      <c r="E37" s="89"/>
      <c r="F37" s="89"/>
      <c r="G37" s="20"/>
      <c r="H37" s="20"/>
    </row>
    <row r="38" spans="2:8" ht="15.95" customHeight="1">
      <c r="G38" s="20"/>
      <c r="H38" s="20"/>
    </row>
    <row r="39" spans="2:8" ht="15.95" customHeight="1" thickBot="1">
      <c r="D39" s="177" t="s">
        <v>117</v>
      </c>
      <c r="E39" s="178"/>
      <c r="G39" s="20"/>
      <c r="H39" s="20"/>
    </row>
    <row r="40" spans="2:8" ht="15.95" customHeight="1">
      <c r="B40" s="26" t="s">
        <v>260</v>
      </c>
      <c r="C40" s="134" t="s">
        <v>262</v>
      </c>
      <c r="D40" s="175" t="s">
        <v>436</v>
      </c>
      <c r="E40" s="176"/>
      <c r="F40" s="140" t="s">
        <v>345</v>
      </c>
      <c r="G40" s="120"/>
    </row>
    <row r="41" spans="2:8" ht="15.95" customHeight="1">
      <c r="B41" s="121" t="s">
        <v>241</v>
      </c>
      <c r="C41" s="24" t="s">
        <v>264</v>
      </c>
      <c r="D41" s="156" t="s">
        <v>90</v>
      </c>
      <c r="E41" s="137" t="s">
        <v>242</v>
      </c>
      <c r="F41" s="141" t="s">
        <v>231</v>
      </c>
      <c r="G41" s="120"/>
    </row>
    <row r="42" spans="2:8" ht="15.95" customHeight="1">
      <c r="C42" s="24" t="s">
        <v>265</v>
      </c>
      <c r="D42" s="156">
        <v>34700000000</v>
      </c>
      <c r="E42" s="164" t="s">
        <v>445</v>
      </c>
      <c r="F42" s="141" t="s">
        <v>345</v>
      </c>
      <c r="G42" s="120"/>
    </row>
    <row r="43" spans="2:8" ht="15.95" customHeight="1">
      <c r="B43" s="26" t="s">
        <v>266</v>
      </c>
      <c r="C43" s="23" t="s">
        <v>262</v>
      </c>
      <c r="D43" s="171" t="s">
        <v>439</v>
      </c>
      <c r="E43" s="172"/>
      <c r="F43" s="141" t="s">
        <v>231</v>
      </c>
      <c r="G43" s="120"/>
    </row>
    <row r="44" spans="2:8" ht="15.95" customHeight="1">
      <c r="B44" s="26" t="s">
        <v>261</v>
      </c>
      <c r="C44" s="23" t="s">
        <v>263</v>
      </c>
      <c r="D44" s="171" t="s">
        <v>436</v>
      </c>
      <c r="E44" s="172"/>
      <c r="F44" s="141" t="s">
        <v>448</v>
      </c>
      <c r="G44" s="120"/>
    </row>
    <row r="45" spans="2:8" ht="15.95" customHeight="1">
      <c r="B45" s="121" t="s">
        <v>241</v>
      </c>
      <c r="C45" s="24" t="s">
        <v>270</v>
      </c>
      <c r="D45" s="156">
        <v>28000000</v>
      </c>
      <c r="E45" s="137" t="s">
        <v>445</v>
      </c>
      <c r="F45" s="141" t="s">
        <v>448</v>
      </c>
      <c r="G45" s="120"/>
    </row>
    <row r="46" spans="2:8" ht="15.95" customHeight="1">
      <c r="B46" s="26" t="s">
        <v>267</v>
      </c>
      <c r="C46" s="23" t="s">
        <v>271</v>
      </c>
      <c r="D46" s="171" t="s">
        <v>446</v>
      </c>
      <c r="E46" s="172"/>
      <c r="F46" s="141" t="s">
        <v>447</v>
      </c>
      <c r="G46" s="120"/>
    </row>
    <row r="47" spans="2:8" ht="15.95" customHeight="1">
      <c r="B47" s="121" t="s">
        <v>241</v>
      </c>
      <c r="C47" s="24" t="s">
        <v>270</v>
      </c>
      <c r="D47" s="156" t="s">
        <v>90</v>
      </c>
      <c r="E47" s="137" t="s">
        <v>240</v>
      </c>
      <c r="F47" s="141" t="s">
        <v>231</v>
      </c>
      <c r="G47" s="120"/>
    </row>
    <row r="48" spans="2:8" ht="15.95" customHeight="1">
      <c r="B48" s="26" t="s">
        <v>268</v>
      </c>
      <c r="C48" s="23" t="s">
        <v>272</v>
      </c>
      <c r="D48" s="171" t="s">
        <v>312</v>
      </c>
      <c r="E48" s="172"/>
      <c r="F48" s="141" t="s">
        <v>231</v>
      </c>
      <c r="G48" s="120"/>
    </row>
    <row r="49" spans="2:8" ht="15.95" customHeight="1">
      <c r="B49" s="121" t="s">
        <v>241</v>
      </c>
      <c r="C49" s="24" t="s">
        <v>270</v>
      </c>
      <c r="D49" s="156" t="s">
        <v>90</v>
      </c>
      <c r="E49" s="137" t="s">
        <v>240</v>
      </c>
      <c r="F49" s="141" t="s">
        <v>231</v>
      </c>
      <c r="G49" s="120"/>
    </row>
    <row r="50" spans="2:8" ht="15.95" customHeight="1">
      <c r="B50" s="26" t="s">
        <v>269</v>
      </c>
      <c r="C50" s="23" t="s">
        <v>273</v>
      </c>
      <c r="D50" s="171" t="s">
        <v>436</v>
      </c>
      <c r="E50" s="172"/>
      <c r="F50" s="141" t="s">
        <v>449</v>
      </c>
      <c r="G50" s="120"/>
    </row>
    <row r="51" spans="2:8" s="133" customFormat="1" ht="15.95" customHeight="1" thickBot="1">
      <c r="B51" s="148" t="s">
        <v>241</v>
      </c>
      <c r="C51" s="149" t="s">
        <v>270</v>
      </c>
      <c r="D51" s="157">
        <v>41700000</v>
      </c>
      <c r="E51" s="164" t="s">
        <v>445</v>
      </c>
      <c r="F51" s="145" t="s">
        <v>449</v>
      </c>
      <c r="G51" s="120"/>
      <c r="H51" s="131"/>
    </row>
    <row r="52" spans="2:8" ht="15.95" customHeight="1"/>
  </sheetData>
  <mergeCells count="20">
    <mergeCell ref="D35:E35"/>
    <mergeCell ref="D24:E24"/>
    <mergeCell ref="D25:E25"/>
    <mergeCell ref="D26:E26"/>
    <mergeCell ref="D27:E27"/>
    <mergeCell ref="D28:E28"/>
    <mergeCell ref="D29:E29"/>
    <mergeCell ref="D30:E30"/>
    <mergeCell ref="D31:E31"/>
    <mergeCell ref="D32:E32"/>
    <mergeCell ref="D33:E33"/>
    <mergeCell ref="D34:E34"/>
    <mergeCell ref="D50:E50"/>
    <mergeCell ref="D36:E36"/>
    <mergeCell ref="D40:E40"/>
    <mergeCell ref="D43:E43"/>
    <mergeCell ref="D44:E44"/>
    <mergeCell ref="D46:E46"/>
    <mergeCell ref="D48:E48"/>
    <mergeCell ref="D39:E39"/>
  </mergeCells>
  <dataValidations xWindow="1043" yWindow="1056" count="2">
    <dataValidation allowBlank="1" sqref="F33:F34 F28:F29 F36 F31 D28:D29 D31 F5:F25 F40:F51"/>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33:E34 D40:E40 D43:E44 D46:E46 D48:E48 D50:E50 D24:E24">
      <formula1>"Yes,No,Partially,Not applicable,&lt;choose option&gt;"</formula1>
    </dataValidation>
  </dataValidations>
  <hyperlinks>
    <hyperlink ref="F28" r:id="rId1"/>
  </hyperlinks>
  <pageMargins left="0.75" right="0.75" top="1" bottom="1" header="0.5" footer="0.5"/>
  <pageSetup paperSize="9" scale="52" orientation="landscape" horizontalDpi="2400" verticalDpi="2400"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CE83"/>
  <sheetViews>
    <sheetView topLeftCell="A7" zoomScale="85" zoomScaleNormal="85" zoomScalePageLayoutView="85" workbookViewId="0">
      <selection activeCell="F20" sqref="F20"/>
    </sheetView>
  </sheetViews>
  <sheetFormatPr defaultColWidth="10.875" defaultRowHeight="15.75"/>
  <cols>
    <col min="1" max="1" width="3.625" style="1" customWidth="1"/>
    <col min="2" max="2" width="7.375" style="3" customWidth="1"/>
    <col min="3" max="3" width="59.5" style="1" customWidth="1"/>
    <col min="4" max="4" width="38.125" style="1" customWidth="1"/>
    <col min="5" max="5" width="24.625" style="1" customWidth="1"/>
    <col min="6" max="6" width="24" style="1" customWidth="1"/>
    <col min="7" max="7" width="24.625" style="1" customWidth="1"/>
    <col min="8" max="8" width="16.125" style="1" customWidth="1"/>
    <col min="9" max="9" width="11.5" style="1" bestFit="1" customWidth="1"/>
    <col min="10" max="10" width="15.125" style="1" bestFit="1" customWidth="1"/>
    <col min="11" max="11" width="11.5" style="1" bestFit="1" customWidth="1"/>
    <col min="12" max="83" width="11.5" style="1" customWidth="1"/>
    <col min="84" max="16384" width="10.875" style="1"/>
  </cols>
  <sheetData>
    <row r="1" spans="2:83" ht="15.95" customHeight="1"/>
    <row r="2" spans="2:83" ht="26.25">
      <c r="B2" s="37" t="s">
        <v>204</v>
      </c>
      <c r="G2" s="107" t="s">
        <v>288</v>
      </c>
      <c r="H2" s="16" t="s">
        <v>207</v>
      </c>
      <c r="I2" s="19"/>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row>
    <row r="3" spans="2:83">
      <c r="B3" s="85" t="s">
        <v>205</v>
      </c>
      <c r="G3" s="106" t="s">
        <v>432</v>
      </c>
      <c r="H3" s="87" t="s">
        <v>214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row>
    <row r="4" spans="2:83" ht="64.5" customHeight="1">
      <c r="B4" s="86" t="s">
        <v>211</v>
      </c>
      <c r="H4" s="17" t="s">
        <v>79</v>
      </c>
      <c r="I4" s="61" t="s">
        <v>349</v>
      </c>
      <c r="J4" s="61" t="s">
        <v>350</v>
      </c>
      <c r="K4" s="61" t="s">
        <v>352</v>
      </c>
      <c r="L4" s="61" t="s">
        <v>353</v>
      </c>
      <c r="M4" s="61" t="s">
        <v>354</v>
      </c>
      <c r="N4" s="61" t="s">
        <v>355</v>
      </c>
      <c r="O4" s="61" t="s">
        <v>356</v>
      </c>
      <c r="P4" s="61" t="s">
        <v>357</v>
      </c>
      <c r="Q4" s="61" t="s">
        <v>361</v>
      </c>
      <c r="R4" s="61" t="s">
        <v>362</v>
      </c>
      <c r="S4" s="61" t="s">
        <v>363</v>
      </c>
      <c r="T4" s="61" t="s">
        <v>364</v>
      </c>
      <c r="U4" s="61" t="s">
        <v>365</v>
      </c>
      <c r="V4" s="61" t="s">
        <v>366</v>
      </c>
      <c r="W4" s="61" t="s">
        <v>367</v>
      </c>
      <c r="X4" s="61" t="s">
        <v>369</v>
      </c>
      <c r="Y4" s="61" t="s">
        <v>370</v>
      </c>
      <c r="Z4" s="61" t="s">
        <v>371</v>
      </c>
      <c r="AA4" s="61" t="s">
        <v>372</v>
      </c>
      <c r="AB4" s="61" t="s">
        <v>373</v>
      </c>
      <c r="AC4" s="61" t="s">
        <v>374</v>
      </c>
      <c r="AD4" s="61" t="s">
        <v>375</v>
      </c>
      <c r="AE4" s="61" t="s">
        <v>376</v>
      </c>
      <c r="AF4" s="61" t="s">
        <v>377</v>
      </c>
      <c r="AG4" s="61" t="s">
        <v>378</v>
      </c>
      <c r="AH4" s="61" t="s">
        <v>379</v>
      </c>
      <c r="AI4" s="61" t="s">
        <v>380</v>
      </c>
      <c r="AJ4" s="61" t="s">
        <v>381</v>
      </c>
      <c r="AK4" s="61" t="s">
        <v>382</v>
      </c>
      <c r="AL4" s="61" t="s">
        <v>383</v>
      </c>
      <c r="AM4" s="61" t="s">
        <v>384</v>
      </c>
      <c r="AN4" s="61" t="s">
        <v>385</v>
      </c>
      <c r="AO4" s="61" t="s">
        <v>386</v>
      </c>
      <c r="AP4" s="61" t="s">
        <v>387</v>
      </c>
      <c r="AQ4" s="61" t="s">
        <v>388</v>
      </c>
      <c r="AR4" s="61" t="s">
        <v>389</v>
      </c>
      <c r="AS4" s="61" t="s">
        <v>390</v>
      </c>
      <c r="AT4" s="61" t="s">
        <v>391</v>
      </c>
      <c r="AU4" s="61" t="s">
        <v>392</v>
      </c>
      <c r="AV4" s="61" t="s">
        <v>393</v>
      </c>
      <c r="AW4" s="61" t="s">
        <v>394</v>
      </c>
      <c r="AX4" s="61" t="s">
        <v>395</v>
      </c>
      <c r="AY4" s="61" t="s">
        <v>396</v>
      </c>
      <c r="AZ4" s="61" t="s">
        <v>397</v>
      </c>
      <c r="BA4" s="61" t="s">
        <v>398</v>
      </c>
      <c r="BB4" s="61" t="s">
        <v>399</v>
      </c>
      <c r="BC4" s="61" t="s">
        <v>400</v>
      </c>
      <c r="BD4" s="61" t="s">
        <v>401</v>
      </c>
      <c r="BE4" s="61" t="s">
        <v>402</v>
      </c>
      <c r="BF4" s="61" t="s">
        <v>403</v>
      </c>
      <c r="BG4" s="61" t="s">
        <v>404</v>
      </c>
      <c r="BH4" s="61" t="s">
        <v>405</v>
      </c>
      <c r="BI4" s="61" t="s">
        <v>406</v>
      </c>
      <c r="BJ4" s="61" t="s">
        <v>407</v>
      </c>
      <c r="BK4" s="61" t="s">
        <v>408</v>
      </c>
      <c r="BL4" s="61" t="s">
        <v>409</v>
      </c>
      <c r="BM4" s="61" t="s">
        <v>410</v>
      </c>
      <c r="BN4" s="61" t="s">
        <v>411</v>
      </c>
      <c r="BO4" s="61" t="s">
        <v>413</v>
      </c>
      <c r="BP4" s="61" t="s">
        <v>414</v>
      </c>
      <c r="BQ4" s="61" t="s">
        <v>415</v>
      </c>
      <c r="BR4" s="61" t="s">
        <v>416</v>
      </c>
      <c r="BS4" s="61" t="s">
        <v>417</v>
      </c>
      <c r="BT4" s="61" t="s">
        <v>418</v>
      </c>
      <c r="BU4" s="61" t="s">
        <v>419</v>
      </c>
      <c r="BV4" s="61" t="s">
        <v>420</v>
      </c>
      <c r="BW4" s="61" t="s">
        <v>421</v>
      </c>
      <c r="BX4" s="61" t="s">
        <v>422</v>
      </c>
      <c r="BY4" s="61" t="s">
        <v>423</v>
      </c>
      <c r="BZ4" s="61" t="s">
        <v>424</v>
      </c>
      <c r="CA4" s="61" t="s">
        <v>425</v>
      </c>
      <c r="CB4" s="61" t="s">
        <v>426</v>
      </c>
      <c r="CC4" s="61" t="s">
        <v>427</v>
      </c>
      <c r="CD4" s="61" t="s">
        <v>428</v>
      </c>
      <c r="CE4" s="61" t="s">
        <v>429</v>
      </c>
    </row>
    <row r="5" spans="2:83">
      <c r="B5" s="86"/>
      <c r="H5" s="11" t="s">
        <v>80</v>
      </c>
      <c r="I5" s="63"/>
      <c r="J5" s="63"/>
      <c r="K5" s="63"/>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row>
    <row r="6" spans="2:83">
      <c r="H6" s="12" t="s">
        <v>1</v>
      </c>
      <c r="I6" s="66" t="s">
        <v>118</v>
      </c>
      <c r="J6" s="66" t="s">
        <v>351</v>
      </c>
      <c r="K6" s="66" t="s">
        <v>351</v>
      </c>
      <c r="L6" s="66" t="s">
        <v>351</v>
      </c>
      <c r="M6" s="66" t="s">
        <v>351</v>
      </c>
      <c r="N6" s="66" t="s">
        <v>351</v>
      </c>
      <c r="O6" s="66" t="s">
        <v>351</v>
      </c>
      <c r="P6" s="66" t="s">
        <v>351</v>
      </c>
      <c r="Q6" s="66" t="s">
        <v>368</v>
      </c>
      <c r="R6" s="66" t="s">
        <v>368</v>
      </c>
      <c r="S6" s="66" t="s">
        <v>368</v>
      </c>
      <c r="T6" s="66" t="s">
        <v>368</v>
      </c>
      <c r="U6" s="66" t="s">
        <v>368</v>
      </c>
      <c r="V6" s="66" t="s">
        <v>368</v>
      </c>
      <c r="W6" s="66" t="s">
        <v>368</v>
      </c>
      <c r="X6" s="66" t="s">
        <v>368</v>
      </c>
      <c r="Y6" s="66" t="s">
        <v>368</v>
      </c>
      <c r="Z6" s="66" t="s">
        <v>368</v>
      </c>
      <c r="AA6" s="66" t="s">
        <v>368</v>
      </c>
      <c r="AB6" s="66" t="s">
        <v>368</v>
      </c>
      <c r="AC6" s="66" t="s">
        <v>368</v>
      </c>
      <c r="AD6" s="66" t="s">
        <v>368</v>
      </c>
      <c r="AE6" s="66" t="s">
        <v>368</v>
      </c>
      <c r="AF6" s="66" t="s">
        <v>368</v>
      </c>
      <c r="AG6" s="66" t="s">
        <v>368</v>
      </c>
      <c r="AH6" s="66" t="s">
        <v>368</v>
      </c>
      <c r="AI6" s="66" t="s">
        <v>368</v>
      </c>
      <c r="AJ6" s="66" t="s">
        <v>368</v>
      </c>
      <c r="AK6" s="66" t="s">
        <v>368</v>
      </c>
      <c r="AL6" s="66" t="s">
        <v>368</v>
      </c>
      <c r="AM6" s="66" t="s">
        <v>368</v>
      </c>
      <c r="AN6" s="66" t="s">
        <v>368</v>
      </c>
      <c r="AO6" s="66" t="s">
        <v>368</v>
      </c>
      <c r="AP6" s="66" t="s">
        <v>368</v>
      </c>
      <c r="AQ6" s="66" t="s">
        <v>368</v>
      </c>
      <c r="AR6" s="66" t="s">
        <v>368</v>
      </c>
      <c r="AS6" s="66" t="s">
        <v>368</v>
      </c>
      <c r="AT6" s="66" t="s">
        <v>368</v>
      </c>
      <c r="AU6" s="66" t="s">
        <v>368</v>
      </c>
      <c r="AV6" s="66" t="s">
        <v>368</v>
      </c>
      <c r="AW6" s="66" t="s">
        <v>368</v>
      </c>
      <c r="AX6" s="66" t="s">
        <v>368</v>
      </c>
      <c r="AY6" s="66" t="s">
        <v>368</v>
      </c>
      <c r="AZ6" s="66" t="s">
        <v>368</v>
      </c>
      <c r="BA6" s="66" t="s">
        <v>368</v>
      </c>
      <c r="BB6" s="66" t="s">
        <v>368</v>
      </c>
      <c r="BC6" s="66" t="s">
        <v>368</v>
      </c>
      <c r="BD6" s="66" t="s">
        <v>368</v>
      </c>
      <c r="BE6" s="66" t="s">
        <v>368</v>
      </c>
      <c r="BF6" s="66" t="s">
        <v>368</v>
      </c>
      <c r="BG6" s="66" t="s">
        <v>368</v>
      </c>
      <c r="BH6" s="66" t="s">
        <v>368</v>
      </c>
      <c r="BI6" s="66" t="s">
        <v>368</v>
      </c>
      <c r="BJ6" s="66" t="s">
        <v>368</v>
      </c>
      <c r="BK6" s="66" t="s">
        <v>368</v>
      </c>
      <c r="BL6" s="66" t="s">
        <v>368</v>
      </c>
      <c r="BM6" s="66" t="s">
        <v>368</v>
      </c>
      <c r="BN6" s="66" t="s">
        <v>368</v>
      </c>
      <c r="BO6" s="66" t="s">
        <v>368</v>
      </c>
      <c r="BP6" s="66" t="s">
        <v>368</v>
      </c>
      <c r="BQ6" s="66" t="s">
        <v>368</v>
      </c>
      <c r="BR6" s="66" t="s">
        <v>368</v>
      </c>
      <c r="BS6" s="66" t="s">
        <v>368</v>
      </c>
      <c r="BT6" s="66" t="s">
        <v>368</v>
      </c>
      <c r="BU6" s="66" t="s">
        <v>368</v>
      </c>
      <c r="BV6" s="66" t="s">
        <v>368</v>
      </c>
      <c r="BW6" s="66" t="s">
        <v>368</v>
      </c>
      <c r="BX6" s="66" t="s">
        <v>368</v>
      </c>
      <c r="BY6" s="66" t="s">
        <v>368</v>
      </c>
      <c r="BZ6" s="66" t="s">
        <v>368</v>
      </c>
      <c r="CA6" s="66" t="s">
        <v>368</v>
      </c>
      <c r="CB6" s="66" t="s">
        <v>368</v>
      </c>
      <c r="CC6" s="66" t="s">
        <v>368</v>
      </c>
      <c r="CD6" s="66" t="s">
        <v>368</v>
      </c>
      <c r="CE6" s="66"/>
    </row>
    <row r="7" spans="2:83" ht="21">
      <c r="B7" s="16" t="s">
        <v>206</v>
      </c>
      <c r="C7" s="15"/>
      <c r="D7" s="15"/>
      <c r="E7" s="188" t="s">
        <v>310</v>
      </c>
      <c r="F7" s="189"/>
      <c r="G7" s="190"/>
      <c r="H7" s="193" t="s">
        <v>289</v>
      </c>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row>
    <row r="8" spans="2:83" ht="65.099999999999994" customHeight="1">
      <c r="B8" s="185" t="s">
        <v>323</v>
      </c>
      <c r="C8" s="186"/>
      <c r="D8" s="187"/>
      <c r="E8" s="185" t="s">
        <v>324</v>
      </c>
      <c r="F8" s="186"/>
      <c r="G8" s="187"/>
      <c r="H8" s="191" t="s">
        <v>216</v>
      </c>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row>
    <row r="9" spans="2:83" ht="31.5">
      <c r="B9" s="55" t="s">
        <v>203</v>
      </c>
      <c r="C9" s="7"/>
      <c r="D9" s="56" t="s">
        <v>119</v>
      </c>
      <c r="E9" s="57" t="s">
        <v>11</v>
      </c>
      <c r="F9" s="93" t="s">
        <v>274</v>
      </c>
      <c r="G9" s="56" t="s">
        <v>283</v>
      </c>
      <c r="H9" s="59" t="s">
        <v>78</v>
      </c>
      <c r="I9" s="58">
        <f t="shared" ref="I9:BT9" si="0">SUM(I11:I57)</f>
        <v>5406872</v>
      </c>
      <c r="J9" s="58">
        <f t="shared" si="0"/>
        <v>368144</v>
      </c>
      <c r="K9" s="58">
        <f t="shared" si="0"/>
        <v>0</v>
      </c>
      <c r="L9" s="58">
        <f t="shared" si="0"/>
        <v>46034</v>
      </c>
      <c r="M9" s="58">
        <f t="shared" si="0"/>
        <v>21130</v>
      </c>
      <c r="N9" s="58">
        <f t="shared" si="0"/>
        <v>0</v>
      </c>
      <c r="O9" s="58">
        <f t="shared" si="0"/>
        <v>0</v>
      </c>
      <c r="P9" s="58">
        <f t="shared" si="0"/>
        <v>0</v>
      </c>
      <c r="Q9" s="58">
        <f t="shared" si="0"/>
        <v>15541</v>
      </c>
      <c r="R9" s="58">
        <f t="shared" si="0"/>
        <v>34822</v>
      </c>
      <c r="S9" s="58">
        <f t="shared" si="0"/>
        <v>4513</v>
      </c>
      <c r="T9" s="58">
        <f t="shared" si="0"/>
        <v>440662</v>
      </c>
      <c r="U9" s="58">
        <f t="shared" si="0"/>
        <v>3722</v>
      </c>
      <c r="V9" s="58">
        <f t="shared" si="0"/>
        <v>1241</v>
      </c>
      <c r="W9" s="58">
        <f t="shared" si="0"/>
        <v>8806</v>
      </c>
      <c r="X9" s="58">
        <f t="shared" si="0"/>
        <v>10768</v>
      </c>
      <c r="Y9" s="58">
        <f t="shared" si="0"/>
        <v>9854</v>
      </c>
      <c r="Z9" s="58">
        <f t="shared" si="0"/>
        <v>3972</v>
      </c>
      <c r="AA9" s="58">
        <f t="shared" si="0"/>
        <v>5389</v>
      </c>
      <c r="AB9" s="58">
        <f t="shared" si="0"/>
        <v>764</v>
      </c>
      <c r="AC9" s="58">
        <f t="shared" si="0"/>
        <v>75</v>
      </c>
      <c r="AD9" s="58">
        <f t="shared" si="0"/>
        <v>1892</v>
      </c>
      <c r="AE9" s="58">
        <f t="shared" si="0"/>
        <v>54353</v>
      </c>
      <c r="AF9" s="58">
        <f t="shared" si="0"/>
        <v>12255</v>
      </c>
      <c r="AG9" s="58">
        <f t="shared" si="0"/>
        <v>30006</v>
      </c>
      <c r="AH9" s="58">
        <f t="shared" si="0"/>
        <v>16401</v>
      </c>
      <c r="AI9" s="58">
        <f t="shared" si="0"/>
        <v>9949</v>
      </c>
      <c r="AJ9" s="58">
        <f t="shared" si="0"/>
        <v>4749</v>
      </c>
      <c r="AK9" s="58">
        <f t="shared" si="0"/>
        <v>11118</v>
      </c>
      <c r="AL9" s="58">
        <f t="shared" si="0"/>
        <v>22291</v>
      </c>
      <c r="AM9" s="58">
        <f t="shared" si="0"/>
        <v>9801</v>
      </c>
      <c r="AN9" s="58">
        <f t="shared" si="0"/>
        <v>2955</v>
      </c>
      <c r="AO9" s="58">
        <f t="shared" si="0"/>
        <v>7606</v>
      </c>
      <c r="AP9" s="58">
        <f t="shared" si="0"/>
        <v>11134</v>
      </c>
      <c r="AQ9" s="58">
        <f t="shared" si="0"/>
        <v>6913</v>
      </c>
      <c r="AR9" s="58">
        <f t="shared" si="0"/>
        <v>772</v>
      </c>
      <c r="AS9" s="58">
        <f t="shared" si="0"/>
        <v>65</v>
      </c>
      <c r="AT9" s="58">
        <f t="shared" si="0"/>
        <v>3390</v>
      </c>
      <c r="AU9" s="58">
        <f t="shared" si="0"/>
        <v>5576</v>
      </c>
      <c r="AV9" s="58">
        <f t="shared" si="0"/>
        <v>3874</v>
      </c>
      <c r="AW9" s="58">
        <f t="shared" si="0"/>
        <v>3886</v>
      </c>
      <c r="AX9" s="58">
        <f t="shared" si="0"/>
        <v>3238</v>
      </c>
      <c r="AY9" s="58">
        <f t="shared" si="0"/>
        <v>24189</v>
      </c>
      <c r="AZ9" s="58">
        <f t="shared" si="0"/>
        <v>5768</v>
      </c>
      <c r="BA9" s="58">
        <f t="shared" si="0"/>
        <v>791</v>
      </c>
      <c r="BB9" s="58">
        <f t="shared" si="0"/>
        <v>3705</v>
      </c>
      <c r="BC9" s="58">
        <f t="shared" si="0"/>
        <v>5104</v>
      </c>
      <c r="BD9" s="58">
        <f t="shared" si="0"/>
        <v>8012</v>
      </c>
      <c r="BE9" s="58">
        <f t="shared" si="0"/>
        <v>0</v>
      </c>
      <c r="BF9" s="58">
        <f t="shared" si="0"/>
        <v>5827</v>
      </c>
      <c r="BG9" s="58">
        <f t="shared" si="0"/>
        <v>5618</v>
      </c>
      <c r="BH9" s="58">
        <f t="shared" si="0"/>
        <v>3277</v>
      </c>
      <c r="BI9" s="58">
        <f t="shared" si="0"/>
        <v>1897</v>
      </c>
      <c r="BJ9" s="58">
        <f t="shared" si="0"/>
        <v>3063</v>
      </c>
      <c r="BK9" s="58">
        <f t="shared" si="0"/>
        <v>1328</v>
      </c>
      <c r="BL9" s="58">
        <f t="shared" si="0"/>
        <v>2</v>
      </c>
      <c r="BM9" s="58">
        <f t="shared" si="0"/>
        <v>2568</v>
      </c>
      <c r="BN9" s="58">
        <f t="shared" si="0"/>
        <v>3824</v>
      </c>
      <c r="BO9" s="58">
        <f t="shared" si="0"/>
        <v>2026</v>
      </c>
      <c r="BP9" s="58">
        <f t="shared" si="0"/>
        <v>10092</v>
      </c>
      <c r="BQ9" s="58">
        <f t="shared" si="0"/>
        <v>257</v>
      </c>
      <c r="BR9" s="58">
        <f t="shared" si="0"/>
        <v>2805</v>
      </c>
      <c r="BS9" s="58">
        <f t="shared" si="0"/>
        <v>1489</v>
      </c>
      <c r="BT9" s="58">
        <f t="shared" si="0"/>
        <v>26569</v>
      </c>
      <c r="BU9" s="58">
        <f t="shared" ref="BU9:CE9" si="1">SUM(BU11:BU57)</f>
        <v>1790</v>
      </c>
      <c r="BV9" s="58">
        <f t="shared" si="1"/>
        <v>11106</v>
      </c>
      <c r="BW9" s="58">
        <f t="shared" si="1"/>
        <v>7412</v>
      </c>
      <c r="BX9" s="58">
        <f t="shared" si="1"/>
        <v>4183</v>
      </c>
      <c r="BY9" s="58">
        <f t="shared" si="1"/>
        <v>40778</v>
      </c>
      <c r="BZ9" s="58">
        <f t="shared" si="1"/>
        <v>11421</v>
      </c>
      <c r="CA9" s="58">
        <f t="shared" si="1"/>
        <v>10980</v>
      </c>
      <c r="CB9" s="58">
        <f t="shared" si="1"/>
        <v>523</v>
      </c>
      <c r="CC9" s="58">
        <f t="shared" si="1"/>
        <v>571</v>
      </c>
      <c r="CD9" s="58">
        <f t="shared" si="1"/>
        <v>0</v>
      </c>
      <c r="CE9" s="58">
        <f t="shared" si="1"/>
        <v>21425</v>
      </c>
    </row>
    <row r="10" spans="2:83">
      <c r="B10" s="75" t="s">
        <v>127</v>
      </c>
      <c r="C10" s="76" t="s">
        <v>128</v>
      </c>
      <c r="D10" s="9"/>
      <c r="E10" s="68"/>
      <c r="F10" s="94"/>
      <c r="G10" s="101"/>
      <c r="H10" s="60">
        <f t="shared" ref="H10:H56" si="2">SUM(I10:CE10)</f>
        <v>0</v>
      </c>
    </row>
    <row r="11" spans="2:83">
      <c r="B11" s="77" t="s">
        <v>129</v>
      </c>
      <c r="C11" s="78" t="s">
        <v>130</v>
      </c>
      <c r="D11" s="8"/>
      <c r="E11" s="68"/>
      <c r="F11" s="94"/>
      <c r="G11" s="101"/>
      <c r="H11" s="60">
        <f t="shared" si="2"/>
        <v>0</v>
      </c>
    </row>
    <row r="12" spans="2:83">
      <c r="B12" s="72" t="s">
        <v>131</v>
      </c>
      <c r="C12" s="52" t="s">
        <v>132</v>
      </c>
      <c r="D12" s="47" t="s">
        <v>412</v>
      </c>
      <c r="E12" s="68" t="s">
        <v>430</v>
      </c>
      <c r="F12" s="94" t="s">
        <v>441</v>
      </c>
      <c r="G12" s="101">
        <v>532143</v>
      </c>
      <c r="H12" s="60">
        <f t="shared" si="2"/>
        <v>532143</v>
      </c>
      <c r="Q12" s="1" t="str">
        <f>VLOOKUP(Q4,'[1]Page 66'!$A$9:$C$75,3,FALSE)</f>
        <v>-</v>
      </c>
      <c r="R12" s="1" t="str">
        <f>VLOOKUP(R4,'[1]Page 66'!$A$9:$C$75,3,FALSE)</f>
        <v>-</v>
      </c>
      <c r="S12" s="1">
        <f>VLOOKUP(S4,'[1]Page 66'!$A$9:$C$75,3,FALSE)</f>
        <v>2955</v>
      </c>
      <c r="T12" s="1">
        <f>VLOOKUP(T4,'[1]Page 66'!$A$9:$C$75,3,FALSE)</f>
        <v>346806</v>
      </c>
      <c r="U12" s="1">
        <f>VLOOKUP(U4,'[1]Page 66'!$A$9:$C$75,3,FALSE)</f>
        <v>303</v>
      </c>
      <c r="V12" s="1">
        <f>VLOOKUP(V4,'[1]Page 66'!$A$9:$C$75,3,FALSE)</f>
        <v>132</v>
      </c>
      <c r="W12" s="1">
        <f>VLOOKUP(W4,'[1]Page 66'!$A$9:$C$75,3,FALSE)</f>
        <v>3719</v>
      </c>
      <c r="X12" s="1">
        <f>VLOOKUP(X4,'[1]Page 66'!$A$9:$C$75,3,FALSE)</f>
        <v>1195</v>
      </c>
      <c r="Y12" s="1">
        <f>VLOOKUP(Y4,'[1]Page 66'!$A$9:$C$75,3,FALSE)</f>
        <v>5197</v>
      </c>
      <c r="Z12" s="1">
        <f>VLOOKUP(Z4,'[1]Page 66'!$A$9:$C$75,3,FALSE)</f>
        <v>1823</v>
      </c>
      <c r="AA12" s="1">
        <f>VLOOKUP(AA4,'[1]Page 66'!$A$9:$C$75,3,FALSE)</f>
        <v>988</v>
      </c>
      <c r="AB12" s="1">
        <f>VLOOKUP(AB4,'[1]Page 66'!$A$9:$C$75,3,FALSE)</f>
        <v>130</v>
      </c>
      <c r="AC12" s="1" t="str">
        <f>VLOOKUP(AC4,'[1]Page 66'!$A$9:$C$75,3,FALSE)</f>
        <v>-</v>
      </c>
      <c r="AD12" s="1">
        <f>VLOOKUP(AD4,'[1]Page 66'!$A$9:$C$75,3,FALSE)</f>
        <v>120</v>
      </c>
      <c r="AE12" s="1">
        <f>VLOOKUP(AE4,'[1]Page 66'!$A$9:$C$75,3,FALSE)</f>
        <v>18229</v>
      </c>
      <c r="AF12" s="1">
        <f>VLOOKUP(AF4,'[1]Page 66'!$A$9:$C$75,3,FALSE)</f>
        <v>3210</v>
      </c>
      <c r="AG12" s="1">
        <f>VLOOKUP(AG4,'[1]Page 66'!$A$9:$C$75,3,FALSE)</f>
        <v>14149</v>
      </c>
      <c r="AH12" s="1">
        <f>VLOOKUP(AH4,'[1]Page 66'!$A$9:$C$75,3,FALSE)</f>
        <v>3735</v>
      </c>
      <c r="AI12" s="1">
        <f>VLOOKUP(AI4,'[1]Page 66'!$A$9:$C$75,3,FALSE)</f>
        <v>5733</v>
      </c>
      <c r="AJ12" s="1">
        <f>VLOOKUP(AJ4,'[1]Page 66'!$A$9:$C$75,3,FALSE)</f>
        <v>702</v>
      </c>
      <c r="AK12" s="1">
        <f>VLOOKUP(AK4,'[1]Page 66'!$A$9:$C$75,3,FALSE)</f>
        <v>3600</v>
      </c>
      <c r="AL12" s="1">
        <f>VLOOKUP(AL4,'[1]Page 66'!$A$9:$C$75,3,FALSE)</f>
        <v>3510</v>
      </c>
      <c r="AM12" s="1">
        <f>VLOOKUP(AM4,'[1]Page 66'!$A$9:$C$75,3,FALSE)</f>
        <v>7127</v>
      </c>
      <c r="AN12" s="1">
        <f>VLOOKUP(AN4,'[1]Page 66'!$A$9:$C$75,3,FALSE)</f>
        <v>464</v>
      </c>
      <c r="AO12" s="1">
        <f>VLOOKUP(AO4,'[1]Page 66'!$A$9:$C$75,3,FALSE)</f>
        <v>1100</v>
      </c>
      <c r="AP12" s="1">
        <f>VLOOKUP(AP4,'[1]Page 66'!$A$9:$C$75,3,FALSE)</f>
        <v>400</v>
      </c>
      <c r="AQ12" s="162">
        <f>'[1]Page 67'!$C$8</f>
        <v>700</v>
      </c>
      <c r="AR12" s="1">
        <f>VLOOKUP(AR4,'[1]Page 67'!$A$9:$C$75,3,FALSE)</f>
        <v>175</v>
      </c>
      <c r="AS12" s="1">
        <f>VLOOKUP(AS4,'[1]Page 67'!$A$9:$C$75,3,FALSE)</f>
        <v>65</v>
      </c>
      <c r="AT12" s="1">
        <f>VLOOKUP(AT4,'[1]Page 67'!$A$9:$C$75,3,FALSE)</f>
        <v>1220</v>
      </c>
      <c r="AU12" s="1">
        <f>VLOOKUP(AU4,'[1]Page 67'!$A$9:$C$75,3,FALSE)</f>
        <v>400</v>
      </c>
      <c r="AV12" s="1">
        <f>VLOOKUP(AV4,'[1]Page 67'!$A$9:$C$75,3,FALSE)</f>
        <v>817</v>
      </c>
      <c r="AW12" s="1">
        <f>VLOOKUP(AW4,'[1]Page 67'!$A$9:$C$75,3,FALSE)</f>
        <v>2717</v>
      </c>
      <c r="AX12" s="1">
        <f>VLOOKUP(AX4,'[1]Page 67'!$A$9:$C$75,3,FALSE)</f>
        <v>617</v>
      </c>
      <c r="AY12" s="1">
        <f>VLOOKUP(AY4,'[1]Page 67'!$A$9:$C$75,3,FALSE)</f>
        <v>15349</v>
      </c>
      <c r="AZ12" s="1">
        <f>VLOOKUP(AZ4,'[1]Page 67'!$A$9:$C$75,3,FALSE)</f>
        <v>671</v>
      </c>
      <c r="BA12" s="1" t="str">
        <f>VLOOKUP(BA4,'[1]Page 67'!$A$9:$C$75,3,FALSE)</f>
        <v>-</v>
      </c>
      <c r="BB12" s="1">
        <f>VLOOKUP(BB4,'[1]Page 67'!$A$9:$C$75,3,FALSE)</f>
        <v>1265</v>
      </c>
      <c r="BC12" s="1" t="str">
        <f>VLOOKUP(BC4,'[1]Page 67'!$A$9:$C$75,3,FALSE)</f>
        <v>-</v>
      </c>
      <c r="BD12" s="1">
        <f>VLOOKUP(BD4,'[1]Page 67'!$A$9:$C$75,3,FALSE)</f>
        <v>3684</v>
      </c>
      <c r="BE12" s="1" t="str">
        <f>VLOOKUP(BE4,'[1]Page 67'!$A$9:$C$75,3,FALSE)</f>
        <v>-</v>
      </c>
      <c r="BF12" s="1" t="str">
        <f>VLOOKUP(BF4,'[1]Page 67'!$A$9:$C$75,3,FALSE)</f>
        <v>-</v>
      </c>
      <c r="BG12" s="1">
        <f>VLOOKUP(BG4,'[1]Page 67'!$A$9:$C$75,3,FALSE)</f>
        <v>1774</v>
      </c>
      <c r="BH12" s="1" t="str">
        <f>VLOOKUP(BH4,'[1]Page 67'!$A$9:$C$75,3,FALSE)</f>
        <v>-</v>
      </c>
      <c r="BI12" s="1">
        <f>VLOOKUP(BI4,'[1]Page 67'!$A$9:$C$75,3,FALSE)</f>
        <v>1082</v>
      </c>
      <c r="BJ12" s="1" t="str">
        <f>VLOOKUP(BJ4,'[1]Page 67'!$A$9:$C$75,3,FALSE)</f>
        <v>-</v>
      </c>
      <c r="BK12" s="1" t="str">
        <f>VLOOKUP(BK4,'[1]Page 67'!$A$9:$C$75,3,FALSE)</f>
        <v>-</v>
      </c>
      <c r="BL12" s="1">
        <f>VLOOKUP(BL4,'[1]Page 67'!$A$9:$C$75,3,FALSE)</f>
        <v>2</v>
      </c>
      <c r="BM12" s="1">
        <f>VLOOKUP(BM4,'[1]Page 67'!$A$9:$C$75,3,FALSE)</f>
        <v>348</v>
      </c>
      <c r="BN12" s="1">
        <f>VLOOKUP(BN4,'[1]Page 67'!$A$9:$C$75,3,FALSE)</f>
        <v>741</v>
      </c>
      <c r="BO12" s="1">
        <f>VLOOKUP(BO4,'[1]Page 67'!$A$9:$C$75,3,FALSE)</f>
        <v>590</v>
      </c>
      <c r="BP12" s="1">
        <f>VLOOKUP(BP4,'[1]Page 67'!$A$9:$C$75,3,FALSE)</f>
        <v>6341</v>
      </c>
      <c r="BQ12" s="1" t="str">
        <f>VLOOKUP(BQ4,'[1]Page 67'!$A$9:$C$75,3,FALSE)</f>
        <v>-</v>
      </c>
      <c r="BR12" s="1">
        <f>VLOOKUP(BR4,'[1]Page 67'!$A$9:$C$75,3,FALSE)</f>
        <v>2685</v>
      </c>
      <c r="BS12" s="1">
        <f>VLOOKUP(BS4,'[1]Page 67'!$A$9:$C$75,3,FALSE)</f>
        <v>693</v>
      </c>
      <c r="BT12" s="1">
        <f>VLOOKUP(BT4,'[1]Page 67'!$A$9:$C$75,3,FALSE)</f>
        <v>19040</v>
      </c>
      <c r="BU12" s="1" t="str">
        <f>VLOOKUP(BU4,'[1]Page 67'!$A$9:$C$75,3,FALSE)</f>
        <v>-</v>
      </c>
      <c r="BV12" s="1">
        <f>VLOOKUP(BV4,'[1]Page 67'!$A$9:$C$75,3,FALSE)</f>
        <v>1807</v>
      </c>
      <c r="BW12" s="1">
        <f>VLOOKUP(BW4,'[1]Page 67'!$A$9:$C$75,3,FALSE)</f>
        <v>0</v>
      </c>
      <c r="BX12" s="1">
        <f>VLOOKUP(BX4,'[1]Page 67'!$A$9:$C$75,3,FALSE)</f>
        <v>4183</v>
      </c>
      <c r="BY12" s="1">
        <f>VLOOKUP(BY4,'[1]Page 67'!$A$9:$C$75,3,FALSE)</f>
        <v>31501</v>
      </c>
      <c r="BZ12" s="1">
        <f>VLOOKUP(BZ4,'[1]Page 67'!$A$9:$C$75,3,FALSE)</f>
        <v>1474</v>
      </c>
      <c r="CA12" s="1">
        <f>VLOOKUP(CA4,'[1]Page 67'!$A$9:$C$75,3,FALSE)</f>
        <v>3160</v>
      </c>
      <c r="CB12" s="1" t="str">
        <f>VLOOKUP(CB4,'[1]Page 68'!$A$7:$C$75,3,FALSE)</f>
        <v>-</v>
      </c>
      <c r="CC12" s="1">
        <f>VLOOKUP(CC4,'[1]Page 68'!$A$9:$C$75,3,FALSE)</f>
        <v>405</v>
      </c>
      <c r="CD12" s="1" t="str">
        <f>VLOOKUP(CD4,'[1]Page 68'!$A$9:$C$75,3,FALSE)</f>
        <v>-</v>
      </c>
      <c r="CE12" s="1">
        <f>VLOOKUP(CE4,'[1]Page 68'!$A$9:$C$75,3,FALSE)</f>
        <v>3310</v>
      </c>
    </row>
    <row r="13" spans="2:83">
      <c r="B13" s="72" t="s">
        <v>131</v>
      </c>
      <c r="C13" s="52" t="s">
        <v>132</v>
      </c>
      <c r="D13" s="47" t="s">
        <v>412</v>
      </c>
      <c r="E13" s="68" t="s">
        <v>433</v>
      </c>
      <c r="F13" s="94" t="s">
        <v>441</v>
      </c>
      <c r="G13" s="163">
        <v>12432</v>
      </c>
      <c r="H13" s="60">
        <f t="shared" si="2"/>
        <v>12432</v>
      </c>
      <c r="AG13" s="159">
        <v>2183</v>
      </c>
      <c r="AJ13" s="159">
        <v>1003</v>
      </c>
      <c r="AQ13" s="162"/>
      <c r="AY13" s="159">
        <v>2000</v>
      </c>
      <c r="BG13" s="159">
        <v>1246</v>
      </c>
      <c r="BY13" s="159">
        <v>6000</v>
      </c>
    </row>
    <row r="14" spans="2:83">
      <c r="B14" s="72" t="s">
        <v>133</v>
      </c>
      <c r="C14" s="52" t="s">
        <v>134</v>
      </c>
      <c r="D14" s="47" t="s">
        <v>435</v>
      </c>
      <c r="E14" s="68"/>
      <c r="F14" s="5"/>
      <c r="G14" s="101"/>
      <c r="H14" s="60">
        <f t="shared" si="2"/>
        <v>0</v>
      </c>
    </row>
    <row r="15" spans="2:83">
      <c r="B15" s="72" t="s">
        <v>135</v>
      </c>
      <c r="C15" s="52" t="s">
        <v>136</v>
      </c>
      <c r="D15" s="47" t="s">
        <v>435</v>
      </c>
      <c r="E15" s="68"/>
      <c r="F15" s="94"/>
      <c r="G15" s="101"/>
      <c r="H15" s="60">
        <f t="shared" si="2"/>
        <v>0</v>
      </c>
      <c r="I15" s="161"/>
    </row>
    <row r="16" spans="2:83">
      <c r="B16" s="72" t="s">
        <v>137</v>
      </c>
      <c r="C16" s="52" t="s">
        <v>138</v>
      </c>
      <c r="D16" s="47" t="s">
        <v>435</v>
      </c>
      <c r="E16" s="68"/>
      <c r="F16" s="94"/>
      <c r="G16" s="101"/>
      <c r="H16" s="60">
        <f t="shared" si="2"/>
        <v>0</v>
      </c>
    </row>
    <row r="17" spans="2:8">
      <c r="B17" s="80" t="s">
        <v>139</v>
      </c>
      <c r="C17" s="78" t="s">
        <v>140</v>
      </c>
      <c r="D17" s="8"/>
      <c r="E17" s="68"/>
      <c r="F17" s="94"/>
      <c r="G17" s="101"/>
      <c r="H17" s="60">
        <f t="shared" si="2"/>
        <v>0</v>
      </c>
    </row>
    <row r="18" spans="2:8">
      <c r="B18" s="72" t="s">
        <v>141</v>
      </c>
      <c r="C18" s="52" t="s">
        <v>142</v>
      </c>
      <c r="D18" s="47" t="s">
        <v>435</v>
      </c>
      <c r="E18" s="68"/>
      <c r="F18" s="94"/>
      <c r="G18" s="101"/>
      <c r="H18" s="60">
        <f t="shared" si="2"/>
        <v>0</v>
      </c>
    </row>
    <row r="19" spans="2:8">
      <c r="B19" s="72" t="s">
        <v>143</v>
      </c>
      <c r="C19" s="52" t="s">
        <v>144</v>
      </c>
      <c r="D19" s="47" t="s">
        <v>435</v>
      </c>
      <c r="E19" s="68"/>
      <c r="F19" s="94"/>
      <c r="G19" s="101"/>
      <c r="H19" s="60">
        <f t="shared" si="2"/>
        <v>0</v>
      </c>
    </row>
    <row r="20" spans="2:8">
      <c r="B20" s="80" t="s">
        <v>147</v>
      </c>
      <c r="C20" s="78" t="s">
        <v>148</v>
      </c>
      <c r="D20" s="9"/>
      <c r="E20" s="68"/>
      <c r="F20" s="94"/>
      <c r="G20" s="101"/>
      <c r="H20" s="60">
        <f t="shared" si="2"/>
        <v>0</v>
      </c>
    </row>
    <row r="21" spans="2:8">
      <c r="B21" s="72" t="s">
        <v>149</v>
      </c>
      <c r="C21" s="52" t="s">
        <v>150</v>
      </c>
      <c r="D21" s="47" t="s">
        <v>435</v>
      </c>
      <c r="E21" s="68"/>
      <c r="F21" s="94"/>
      <c r="G21" s="101"/>
      <c r="H21" s="60">
        <f t="shared" si="2"/>
        <v>0</v>
      </c>
    </row>
    <row r="22" spans="2:8">
      <c r="B22" s="72" t="s">
        <v>151</v>
      </c>
      <c r="C22" s="52" t="s">
        <v>152</v>
      </c>
      <c r="D22" s="47" t="s">
        <v>435</v>
      </c>
      <c r="E22" s="68"/>
      <c r="F22" s="94"/>
      <c r="G22" s="101"/>
      <c r="H22" s="60">
        <f t="shared" si="2"/>
        <v>0</v>
      </c>
    </row>
    <row r="23" spans="2:8">
      <c r="B23" s="72" t="s">
        <v>153</v>
      </c>
      <c r="C23" s="52" t="s">
        <v>154</v>
      </c>
      <c r="D23" s="47" t="s">
        <v>435</v>
      </c>
      <c r="E23" s="68"/>
      <c r="F23" s="94"/>
      <c r="G23" s="102"/>
      <c r="H23" s="60">
        <f t="shared" si="2"/>
        <v>0</v>
      </c>
    </row>
    <row r="24" spans="2:8">
      <c r="B24" s="77" t="s">
        <v>155</v>
      </c>
      <c r="C24" s="78" t="s">
        <v>156</v>
      </c>
      <c r="D24" s="9"/>
      <c r="E24" s="68"/>
      <c r="F24" s="94"/>
      <c r="G24" s="101"/>
      <c r="H24" s="60">
        <f t="shared" si="2"/>
        <v>0</v>
      </c>
    </row>
    <row r="25" spans="2:8">
      <c r="B25" s="72" t="s">
        <v>157</v>
      </c>
      <c r="C25" s="52" t="s">
        <v>158</v>
      </c>
      <c r="D25" s="47" t="s">
        <v>435</v>
      </c>
      <c r="E25" s="68"/>
      <c r="F25" s="94"/>
      <c r="G25" s="101"/>
      <c r="H25" s="60">
        <f t="shared" si="2"/>
        <v>0</v>
      </c>
    </row>
    <row r="26" spans="2:8">
      <c r="B26" s="72" t="s">
        <v>159</v>
      </c>
      <c r="C26" s="52" t="s">
        <v>160</v>
      </c>
      <c r="D26" s="47" t="s">
        <v>435</v>
      </c>
      <c r="E26" s="68"/>
      <c r="F26" s="94"/>
      <c r="G26" s="101"/>
      <c r="H26" s="60">
        <f t="shared" si="2"/>
        <v>0</v>
      </c>
    </row>
    <row r="27" spans="2:8">
      <c r="B27" s="72" t="s">
        <v>161</v>
      </c>
      <c r="C27" s="52" t="s">
        <v>162</v>
      </c>
      <c r="D27" s="47" t="s">
        <v>435</v>
      </c>
      <c r="E27" s="68"/>
      <c r="F27" s="94"/>
      <c r="G27" s="101"/>
      <c r="H27" s="60">
        <f t="shared" si="2"/>
        <v>0</v>
      </c>
    </row>
    <row r="28" spans="2:8">
      <c r="B28" s="72" t="s">
        <v>163</v>
      </c>
      <c r="C28" s="52" t="s">
        <v>164</v>
      </c>
      <c r="D28" s="47" t="s">
        <v>435</v>
      </c>
      <c r="E28" s="68"/>
      <c r="F28" s="94"/>
      <c r="G28" s="101"/>
      <c r="H28" s="60">
        <f t="shared" si="2"/>
        <v>0</v>
      </c>
    </row>
    <row r="29" spans="2:8">
      <c r="B29" s="73"/>
      <c r="C29" s="52"/>
      <c r="D29" s="9"/>
      <c r="E29" s="68"/>
      <c r="F29" s="94"/>
      <c r="G29" s="101"/>
      <c r="H29" s="60">
        <f t="shared" si="2"/>
        <v>0</v>
      </c>
    </row>
    <row r="30" spans="2:8">
      <c r="B30" s="79" t="s">
        <v>165</v>
      </c>
      <c r="C30" s="76" t="s">
        <v>166</v>
      </c>
      <c r="D30" s="8"/>
      <c r="E30" s="68"/>
      <c r="F30" s="94"/>
      <c r="G30" s="101"/>
      <c r="H30" s="60">
        <f t="shared" si="2"/>
        <v>0</v>
      </c>
    </row>
    <row r="31" spans="2:8">
      <c r="B31" s="72" t="s">
        <v>167</v>
      </c>
      <c r="C31" s="52" t="s">
        <v>168</v>
      </c>
      <c r="D31" s="47" t="s">
        <v>435</v>
      </c>
      <c r="E31" s="68"/>
      <c r="F31" s="94"/>
      <c r="G31" s="101"/>
      <c r="H31" s="60">
        <f t="shared" si="2"/>
        <v>0</v>
      </c>
    </row>
    <row r="32" spans="2:8">
      <c r="B32" s="73"/>
      <c r="C32" s="53"/>
      <c r="D32" s="9"/>
      <c r="E32" s="68"/>
      <c r="F32" s="94"/>
      <c r="G32" s="101"/>
      <c r="H32" s="60">
        <f t="shared" si="2"/>
        <v>0</v>
      </c>
    </row>
    <row r="33" spans="2:83">
      <c r="B33" s="79" t="s">
        <v>169</v>
      </c>
      <c r="C33" s="76" t="s">
        <v>0</v>
      </c>
      <c r="D33" s="9"/>
      <c r="E33" s="68"/>
      <c r="F33" s="94"/>
      <c r="G33" s="101"/>
      <c r="H33" s="60">
        <f t="shared" si="2"/>
        <v>0</v>
      </c>
    </row>
    <row r="34" spans="2:83">
      <c r="B34" s="80" t="s">
        <v>170</v>
      </c>
      <c r="C34" s="78" t="s">
        <v>171</v>
      </c>
      <c r="D34" s="9"/>
      <c r="E34" s="68"/>
      <c r="F34" s="94"/>
      <c r="G34" s="101"/>
      <c r="H34" s="60">
        <f t="shared" si="2"/>
        <v>0</v>
      </c>
    </row>
    <row r="35" spans="2:83">
      <c r="B35" s="80" t="s">
        <v>172</v>
      </c>
      <c r="C35" s="78" t="s">
        <v>173</v>
      </c>
      <c r="D35" s="9"/>
      <c r="E35" s="68"/>
      <c r="F35" s="94"/>
      <c r="G35" s="101"/>
      <c r="H35" s="60">
        <f t="shared" si="2"/>
        <v>0</v>
      </c>
    </row>
    <row r="36" spans="2:83">
      <c r="B36" s="72" t="s">
        <v>174</v>
      </c>
      <c r="C36" s="52" t="s">
        <v>175</v>
      </c>
      <c r="D36" s="47" t="s">
        <v>435</v>
      </c>
      <c r="E36" s="68"/>
      <c r="F36" s="94"/>
      <c r="G36" s="101"/>
      <c r="H36" s="60">
        <f t="shared" si="2"/>
        <v>0</v>
      </c>
    </row>
    <row r="37" spans="2:83">
      <c r="B37" s="72" t="s">
        <v>176</v>
      </c>
      <c r="C37" s="52" t="s">
        <v>177</v>
      </c>
      <c r="D37" s="47" t="s">
        <v>435</v>
      </c>
      <c r="E37" s="68"/>
      <c r="F37" s="94"/>
      <c r="G37" s="101"/>
      <c r="H37" s="60">
        <f t="shared" si="2"/>
        <v>0</v>
      </c>
    </row>
    <row r="38" spans="2:83">
      <c r="B38" s="72" t="s">
        <v>178</v>
      </c>
      <c r="C38" s="52" t="s">
        <v>179</v>
      </c>
      <c r="D38" s="47" t="s">
        <v>435</v>
      </c>
      <c r="E38" s="68"/>
      <c r="F38" s="94"/>
      <c r="G38" s="102"/>
      <c r="H38" s="60">
        <f t="shared" si="2"/>
        <v>0</v>
      </c>
    </row>
    <row r="39" spans="2:83">
      <c r="B39" s="80" t="s">
        <v>180</v>
      </c>
      <c r="C39" s="78" t="s">
        <v>181</v>
      </c>
      <c r="D39" s="8"/>
      <c r="E39" s="68"/>
      <c r="F39" s="94"/>
      <c r="G39" s="102"/>
      <c r="H39" s="60">
        <f t="shared" si="2"/>
        <v>0</v>
      </c>
    </row>
    <row r="40" spans="2:83">
      <c r="B40" s="72" t="s">
        <v>182</v>
      </c>
      <c r="C40" s="52" t="s">
        <v>183</v>
      </c>
      <c r="D40" s="47" t="s">
        <v>434</v>
      </c>
      <c r="E40" t="s">
        <v>348</v>
      </c>
      <c r="F40" s="94" t="s">
        <v>441</v>
      </c>
      <c r="G40" s="101">
        <f>95962+347363</f>
        <v>443325</v>
      </c>
      <c r="H40" s="60">
        <f t="shared" si="2"/>
        <v>443325</v>
      </c>
      <c r="I40" s="159">
        <v>221454</v>
      </c>
      <c r="J40" s="159">
        <v>79875</v>
      </c>
      <c r="L40" s="159">
        <v>46034</v>
      </c>
      <c r="Q40" s="1">
        <f>VLOOKUP(Q4,'[1]Page 60'!$A$11:$C$58,3,TRUE)</f>
        <v>15541</v>
      </c>
      <c r="R40" s="1">
        <f>VLOOKUP(R4,'[1]Page 60'!$A$11:$C$58,3,FALSE)</f>
        <v>9672</v>
      </c>
      <c r="S40" s="1">
        <f>VLOOKUP(S4,'[1]Page 60'!$A$11:$C$58,3,FALSE)</f>
        <v>1558</v>
      </c>
      <c r="T40" s="1">
        <v>0</v>
      </c>
      <c r="U40" s="161">
        <f>'[1]Page 60'!$C$18</f>
        <v>3419</v>
      </c>
      <c r="V40" s="1">
        <f>VLOOKUP(V4,'[1]Page 60'!$A$11:$C$58,3,FALSE)</f>
        <v>1106</v>
      </c>
      <c r="W40" s="162">
        <f>'[1]Page 60'!$C$23</f>
        <v>996</v>
      </c>
      <c r="X40" s="1">
        <f>VLOOKUP(X4,'[1]Page 60'!$A$11:$C$58,3,FALSE)</f>
        <v>5313</v>
      </c>
      <c r="Y40" s="1" t="str">
        <f>VLOOKUP(Y4,'[1]Page 60'!$A$11:$C$58,3,FALSE)</f>
        <v>-</v>
      </c>
      <c r="Z40" s="1">
        <f>VLOOKUP(Z4,'[1]Page 60'!$A$11:$C$58,3,FALSE)</f>
        <v>28</v>
      </c>
      <c r="AA40" s="1" t="str">
        <f>VLOOKUP(AA4,'[1]Page 60'!$A$11:$C$58,3,FALSE)</f>
        <v>-</v>
      </c>
      <c r="AB40" s="1" t="str">
        <f>VLOOKUP(AB4,'[1]Page 60'!$A$11:$C$58,3,FALSE)</f>
        <v>-</v>
      </c>
      <c r="AC40" s="1">
        <f>VLOOKUP(AC4,'[1]Page 60'!$A$11:$C$58,3,FALSE)</f>
        <v>75</v>
      </c>
      <c r="AD40" s="1" t="str">
        <f>VLOOKUP(AD4,'[1]Page 60'!$A$11:$C$58,3,FALSE)</f>
        <v>-</v>
      </c>
      <c r="AE40" s="1" t="str">
        <f>VLOOKUP(AE4,'[1]Page 60'!$A$11:$C$58,3,FALSE)</f>
        <v>-</v>
      </c>
      <c r="AF40" s="1">
        <f>VLOOKUP(AF4,'[1]Page 60'!$A$11:$C$58,3,FALSE)</f>
        <v>359</v>
      </c>
      <c r="AG40" s="1">
        <f>VLOOKUP(AG4,'[1]Page 60'!$A$11:$C$58,3,FALSE)</f>
        <v>2774</v>
      </c>
      <c r="AH40" s="1">
        <f>VLOOKUP(AH4,'[1]Page 60'!$A$11:$C$58,3,FALSE)</f>
        <v>8682</v>
      </c>
      <c r="AI40" s="1">
        <f>VLOOKUP(AI4,'[1]Page 60'!$A$11:$C$58,3,FALSE)</f>
        <v>4216</v>
      </c>
      <c r="AJ40" s="1">
        <f>VLOOKUP(AJ4,'[1]Page 60'!$A$11:$C$58,3,FALSE)</f>
        <v>1519</v>
      </c>
      <c r="AK40" s="1">
        <v>0</v>
      </c>
      <c r="AL40" s="1">
        <v>0</v>
      </c>
      <c r="AM40" s="1">
        <v>0</v>
      </c>
      <c r="AN40" s="1">
        <v>0</v>
      </c>
      <c r="AO40" s="1">
        <f>VLOOKUP(AO4,'[1]Page 60'!$A$11:$C$58,3,FALSE)</f>
        <v>119</v>
      </c>
      <c r="AP40" s="1">
        <f>VLOOKUP(AP4,'[1]Page 60'!$A$11:$C$58,3,FALSE)</f>
        <v>702</v>
      </c>
      <c r="AQ40" s="1">
        <f>VLOOKUP(AQ4,'[1]Page 61'!$A$9:$C$64,3,FALSE)</f>
        <v>248</v>
      </c>
      <c r="AR40" s="1" t="str">
        <f>VLOOKUP(AR4,'[1]Page 61'!$A$9:$C$64,3,FALSE)</f>
        <v>-</v>
      </c>
      <c r="AS40" s="1" t="str">
        <f>VLOOKUP(AS4,'[1]Page 61'!$A$9:$C$64,3,FALSE)</f>
        <v>-</v>
      </c>
      <c r="AT40" s="1">
        <f>VLOOKUP(AT4,'[1]Page 61'!$A$9:$C$64,3,FALSE)</f>
        <v>511</v>
      </c>
      <c r="AU40" s="1" t="str">
        <f>VLOOKUP(AU4,'[1]Page 61'!$A$9:$C$64,3,FALSE)</f>
        <v>-</v>
      </c>
      <c r="AV40" s="1" t="str">
        <f>VLOOKUP(AV4,'[1]Page 61'!$A$9:$C$64,3,FALSE)</f>
        <v>-</v>
      </c>
      <c r="AW40" s="1">
        <f>VLOOKUP(AW4,'[1]Page 61'!$A$9:$C$64,3,FALSE)</f>
        <v>1169</v>
      </c>
      <c r="AX40" s="1" t="str">
        <f>VLOOKUP(AX4,'[1]Page 61'!$A$9:$C$64,3,FALSE)</f>
        <v>-</v>
      </c>
      <c r="AY40" s="1" t="str">
        <f>VLOOKUP(AY4,'[1]Page 61'!$A$9:$C$64,3,FALSE)</f>
        <v>-</v>
      </c>
      <c r="AZ40" s="1">
        <f>VLOOKUP(AZ4,'[1]Page 61'!$A$9:$C$64,3,FALSE)</f>
        <v>1558</v>
      </c>
      <c r="BA40" s="1" t="str">
        <f>VLOOKUP(BA4,'[1]Page 61'!$A$9:$C$64,3,FALSE)</f>
        <v>-</v>
      </c>
      <c r="BB40" s="1">
        <f>VLOOKUP(BB4,'[1]Page 61'!$A$9:$C$64,3,FALSE)</f>
        <v>2372</v>
      </c>
      <c r="BC40" s="1">
        <f>VLOOKUP(BC4,'[1]Page 61'!$A$9:$C$64,3,FALSE)</f>
        <v>5104</v>
      </c>
      <c r="BD40" s="1" t="str">
        <f>VLOOKUP(BD4,'[1]Page 61'!$A$9:$C$64,3,FALSE)</f>
        <v>-</v>
      </c>
      <c r="BE40" s="1" t="str">
        <f>VLOOKUP(BE4,'[1]Page 61'!$A$9:$C$64,3,FALSE)</f>
        <v>-</v>
      </c>
      <c r="BF40" s="1">
        <f>VLOOKUP(BF4,'[1]Page 61'!$A$9:$C$64,3,FALSE)</f>
        <v>43</v>
      </c>
      <c r="BG40" s="161">
        <f>'[1]Page 61'!$C$26</f>
        <v>1749</v>
      </c>
      <c r="BH40" s="1" t="str">
        <f>VLOOKUP(BH4,'[1]Page 61'!$A$9:$C$64,3,FALSE)</f>
        <v>-</v>
      </c>
      <c r="BI40" s="1" t="str">
        <f>VLOOKUP(BI4,'[1]Page 61'!$A$9:$C$64,3,FALSE)</f>
        <v>-</v>
      </c>
      <c r="BJ40" s="162">
        <f>'[1]Page 61'!$C$31</f>
        <v>418</v>
      </c>
      <c r="BK40" s="1" t="str">
        <f>VLOOKUP(BK4,'[1]Page 61'!$A$9:$C$64,3,FALSE)</f>
        <v>-</v>
      </c>
      <c r="BL40" s="1" t="str">
        <f>VLOOKUP(BL4,'[1]Page 61'!$A$9:$C$64,3,FALSE)</f>
        <v>-</v>
      </c>
      <c r="BM40" s="161">
        <f>'[1]Page 61'!$C$36</f>
        <v>1209</v>
      </c>
      <c r="BN40" s="1" t="str">
        <f>VLOOKUP(BN4,'[1]Page 61'!$A$9:$C$64,3,FALSE)</f>
        <v>-</v>
      </c>
      <c r="BO40" s="162">
        <f>'[1]Page 61'!$C$40</f>
        <v>171</v>
      </c>
      <c r="BP40" s="1">
        <v>0</v>
      </c>
      <c r="BQ40" s="1">
        <v>0</v>
      </c>
      <c r="BR40" s="1">
        <v>0</v>
      </c>
      <c r="BS40" s="162">
        <f>'[1]Page 61'!$C$48</f>
        <v>668</v>
      </c>
      <c r="BT40" s="1">
        <v>0</v>
      </c>
      <c r="BU40" s="1">
        <f>VLOOKUP(BU4,'[1]Page 61'!$A$9:$C$64,3,FALSE)</f>
        <v>1790</v>
      </c>
      <c r="BV40" s="1">
        <f>VLOOKUP(BV4,'[1]Page 61'!$A$9:$C$64,3,FALSE)</f>
        <v>2280</v>
      </c>
      <c r="BW40" s="1">
        <v>0</v>
      </c>
      <c r="BX40" s="1">
        <v>0</v>
      </c>
      <c r="BY40" s="161">
        <f>'[1]Page 61'!$C$61</f>
        <v>2957</v>
      </c>
      <c r="BZ40" s="161">
        <f>'[1]Page 61'!$C$64</f>
        <v>3408</v>
      </c>
      <c r="CA40" s="161">
        <f>'[1]Page 62'!$C$10</f>
        <v>5958</v>
      </c>
      <c r="CB40" s="1">
        <v>0</v>
      </c>
      <c r="CC40" s="1">
        <v>0</v>
      </c>
      <c r="CD40" s="1">
        <v>0</v>
      </c>
      <c r="CE40" s="161">
        <f>'[1]Page 62'!$C$18</f>
        <v>8270</v>
      </c>
    </row>
    <row r="41" spans="2:83" ht="31.5">
      <c r="B41" s="72" t="s">
        <v>182</v>
      </c>
      <c r="C41" s="52" t="s">
        <v>183</v>
      </c>
      <c r="D41" s="47" t="s">
        <v>412</v>
      </c>
      <c r="E41" t="s">
        <v>358</v>
      </c>
      <c r="F41" s="94" t="s">
        <v>440</v>
      </c>
      <c r="G41" s="101">
        <f>343845+5104242</f>
        <v>5448087</v>
      </c>
      <c r="H41" s="60">
        <f t="shared" si="2"/>
        <v>5448087</v>
      </c>
      <c r="I41" s="159">
        <v>4815989</v>
      </c>
      <c r="J41" s="159">
        <v>288253</v>
      </c>
      <c r="Q41" s="1">
        <f>VLOOKUP(Q4,'[1]Page 63'!$A$9:$C$58,3,FALSE)</f>
        <v>0</v>
      </c>
      <c r="R41" s="1">
        <f>VLOOKUP(R4,'[1]Page 63'!$A$9:$C$58,3,FALSE)</f>
        <v>25150</v>
      </c>
      <c r="S41" s="1" t="str">
        <f>VLOOKUP(S4,'[1]Page 63'!$A$9:$C$58,3,FALSE)</f>
        <v>-</v>
      </c>
      <c r="T41" s="1">
        <f>VLOOKUP(T4,'[1]Page 63'!$A$9:$C$58,3,FALSE)</f>
        <v>92435</v>
      </c>
      <c r="U41" s="1">
        <v>0</v>
      </c>
      <c r="V41" s="1">
        <f>VLOOKUP(V4,'[1]Page 63'!$A$9:$C$58,3,FALSE)</f>
        <v>3</v>
      </c>
      <c r="W41" s="161">
        <f>'[1]Page 63'!$C$26</f>
        <v>4091</v>
      </c>
      <c r="X41" s="1">
        <f>VLOOKUP(X4,'[1]Page 63'!$A$9:$C$58,3,FALSE)</f>
        <v>1749</v>
      </c>
      <c r="Y41" s="1">
        <f>VLOOKUP(Y4,'[1]Page 63'!$A$9:$C$58,3,FALSE)</f>
        <v>3857</v>
      </c>
      <c r="Z41" s="1">
        <f>VLOOKUP(Z4,'[1]Page 63'!$A$9:$C$58,3,FALSE)</f>
        <v>2072</v>
      </c>
      <c r="AA41" s="1">
        <f>VLOOKUP(AA4,'[1]Page 63'!$A$9:$C$58,3,FALSE)</f>
        <v>4401</v>
      </c>
      <c r="AB41" s="1">
        <f>VLOOKUP(AB4,'[1]Page 63'!$A$9:$C$58,3,FALSE)</f>
        <v>634</v>
      </c>
      <c r="AC41" s="1" t="str">
        <f>VLOOKUP(AC4,'[1]Page 63'!$A$9:$C$58,3,FALSE)</f>
        <v>-</v>
      </c>
      <c r="AD41" s="1">
        <f>VLOOKUP(AD4,'[1]Page 63'!$A$9:$C$58,3,FALSE)</f>
        <v>1772</v>
      </c>
      <c r="AE41" s="1">
        <f>VLOOKUP(AE4,'[1]Page 63'!$A$9:$C$58,3,FALSE)</f>
        <v>36124</v>
      </c>
      <c r="AF41" s="1">
        <f>VLOOKUP(AF4,'[1]Page 63'!$A$9:$C$58,3,FALSE)</f>
        <v>8686</v>
      </c>
      <c r="AG41" s="1">
        <f>VLOOKUP(AG4,'[1]Page 63'!$A$9:$C$58,3,FALSE)</f>
        <v>10900</v>
      </c>
      <c r="AH41" s="1">
        <f>VLOOKUP(AH4,'[1]Page 63'!$A$9:$C$58,3,FALSE)</f>
        <v>3899</v>
      </c>
      <c r="AI41" s="1" t="str">
        <f>VLOOKUP(AI4,'[1]Page 63'!$A$9:$C$58,3,FALSE)</f>
        <v>-</v>
      </c>
      <c r="AJ41" s="1">
        <f>VLOOKUP(AJ4,'[1]Page 63'!$A$9:$C$58,3,FALSE)</f>
        <v>1525</v>
      </c>
      <c r="AK41" s="1">
        <f>VLOOKUP(AK4,'[1]Page 63'!$A$9:$C$58,3,FALSE)</f>
        <v>7453</v>
      </c>
      <c r="AL41" s="1">
        <f>VLOOKUP(AL4,'[1]Page 64'!$A$9:$C$58,3,FALSE)</f>
        <v>18781</v>
      </c>
      <c r="AM41" s="1">
        <f>VLOOKUP(AM4,'[1]Page 64'!$A$9:$C$58,3,FALSE)</f>
        <v>2560</v>
      </c>
      <c r="AN41" s="1">
        <f>VLOOKUP(AN4,'[1]Page 64'!$A$9:$C$58,3,FALSE)</f>
        <v>2491</v>
      </c>
      <c r="AO41" s="1">
        <f>VLOOKUP(AO4,'[1]Page 64'!$A$9:$C$58,3,FALSE)</f>
        <v>6387</v>
      </c>
      <c r="AP41" s="1">
        <f>VLOOKUP(AP4,'[1]Page 64'!$A$9:$C$58,3,FALSE)</f>
        <v>10032</v>
      </c>
      <c r="AQ41" s="1">
        <f>VLOOKUP(AQ4,'[1]Page 64'!$A$9:$C$58,3,FALSE)</f>
        <v>5965</v>
      </c>
      <c r="AR41" s="1">
        <f>VLOOKUP(AR4,'[1]Page 64'!$A$9:$C$58,3,FALSE)</f>
        <v>576</v>
      </c>
      <c r="AS41" s="1" t="str">
        <f>VLOOKUP(AS4,'[1]Page 64'!$A$9:$C$58,3,FALSE)</f>
        <v>-</v>
      </c>
      <c r="AT41" s="1">
        <f>VLOOKUP(AT4,'[1]Page 64'!$A$9:$C$58,3,FALSE)</f>
        <v>1659</v>
      </c>
      <c r="AU41" s="1">
        <f>VLOOKUP(AU4,'[1]Page 64'!$A$9:$C$58,3,FALSE)</f>
        <v>5176</v>
      </c>
      <c r="AV41" s="1">
        <f>VLOOKUP(AV4,'[1]Page 64'!$A$9:$C$58,3,FALSE)</f>
        <v>3057</v>
      </c>
      <c r="AW41" s="1" t="str">
        <f>VLOOKUP(AW4,'[1]Page 64'!$A$9:$C$58,3,FALSE)</f>
        <v>-</v>
      </c>
      <c r="AX41" s="1">
        <f>VLOOKUP(AX4,'[1]Page 64'!$A$9:$C$58,3,FALSE)</f>
        <v>2621</v>
      </c>
      <c r="AY41" s="1">
        <f>VLOOKUP(AY4,'[1]Page 64'!$A$9:$C$58,3,FALSE)</f>
        <v>6840</v>
      </c>
      <c r="AZ41" s="1">
        <f>VLOOKUP(AZ4,'[1]Page 64'!$A$9:$C$58,3,FALSE)</f>
        <v>3539</v>
      </c>
      <c r="BA41" s="1">
        <f>VLOOKUP(BA4,'[1]Page 64'!$A$9:$C$58,3,FALSE)</f>
        <v>791</v>
      </c>
      <c r="BB41" s="1">
        <f>VLOOKUP(BB4,'[1]Page 64'!$A$9:$C$58,3,FALSE)</f>
        <v>68</v>
      </c>
      <c r="BC41" s="1" t="str">
        <f>VLOOKUP(BC4,'[1]Page 64'!$A$9:$C$58,3,FALSE)</f>
        <v>-</v>
      </c>
      <c r="BD41" s="1">
        <f>VLOOKUP(BD4,'[1]Page 64'!$A$9:$C$58,3,FALSE)</f>
        <v>4317</v>
      </c>
      <c r="BE41" s="1" t="str">
        <f>VLOOKUP(BE4,'[1]Page 64'!$A$9:$C$58,3,FALSE)</f>
        <v>-</v>
      </c>
      <c r="BF41" s="1">
        <f>VLOOKUP(BF4,'[1]Page 64'!$A$9:$C$58,3,FALSE)</f>
        <v>5784</v>
      </c>
      <c r="BG41" s="1">
        <f>VLOOKUP(BG4,'[1]Page 64'!$A$9:$C$58,3,FALSE)</f>
        <v>849</v>
      </c>
      <c r="BH41" s="1">
        <f>VLOOKUP(BH4,'[1]Page 64'!$A$9:$C$58,3,FALSE)</f>
        <v>3277</v>
      </c>
      <c r="BI41" s="1">
        <f>VLOOKUP(BI4,'[1]Page 65'!$A$9:$C$58,3,FALSE)</f>
        <v>815</v>
      </c>
      <c r="BJ41" s="1">
        <f>VLOOKUP(BJ4,'[1]Page 65'!$A$9:$C$58,3,FALSE)</f>
        <v>2645</v>
      </c>
      <c r="BK41" s="1">
        <f>VLOOKUP(BK4,'[1]Page 65'!$A$9:$C$58,3,FALSE)</f>
        <v>1023</v>
      </c>
      <c r="BL41" s="1" t="str">
        <f>VLOOKUP(BL4,'[1]Page 65'!$A$9:$C$58,3,FALSE)</f>
        <v>-</v>
      </c>
      <c r="BM41" s="1">
        <f>VLOOKUP(BM4,'[1]Page 65'!$A$9:$C$58,3,FALSE)</f>
        <v>1011</v>
      </c>
      <c r="BN41" s="1">
        <f>VLOOKUP(BN4,'[1]Page 65'!$A$9:$C$58,3,FALSE)</f>
        <v>3083</v>
      </c>
      <c r="BO41" s="161">
        <f>'[1]Page 65'!$C$20</f>
        <v>1265</v>
      </c>
      <c r="BP41" s="1">
        <f>VLOOKUP(BP4,'[1]Page 65'!$A$9:$C$58,3,FALSE)</f>
        <v>3751</v>
      </c>
      <c r="BQ41" s="1">
        <f>VLOOKUP(BQ4,'[1]Page 65'!$A$9:$C$58,3,FALSE)</f>
        <v>257</v>
      </c>
      <c r="BR41" s="1">
        <f>VLOOKUP(BR4,'[1]Page 65'!$A$9:$C$58,3,FALSE)</f>
        <v>70</v>
      </c>
      <c r="BS41" s="1" t="str">
        <f>VLOOKUP(BS4,'[1]Page 65'!$A$9:$C$58,3,FALSE)</f>
        <v>-</v>
      </c>
      <c r="BT41" s="1">
        <f>VLOOKUP(BT4,'[1]Page 65'!$A$9:$C$58,3,FALSE)</f>
        <v>7529</v>
      </c>
      <c r="BU41" s="1" t="str">
        <f>VLOOKUP(BU4,'[1]Page 65'!$A$9:$C$58,3,FALSE)</f>
        <v>-</v>
      </c>
      <c r="BV41" s="1">
        <f>VLOOKUP(BV4,'[1]Page 65'!$A$9:$C$58,3,FALSE)</f>
        <v>6713</v>
      </c>
      <c r="BW41" s="1">
        <f>VLOOKUP(BW4,'[1]Page 65'!$A$9:$C$58,3,FALSE)</f>
        <v>7412</v>
      </c>
      <c r="BX41" s="1" t="str">
        <f>VLOOKUP(BX4,'[1]Page 65'!$A$9:$C$58,3,FALSE)</f>
        <v>-</v>
      </c>
      <c r="BY41" s="1" t="str">
        <f>VLOOKUP(BY4,'[1]Page 65'!$A$9:$C$58,3,FALSE)</f>
        <v>-</v>
      </c>
      <c r="BZ41" s="1">
        <f>VLOOKUP(BZ4,'[1]Page 65'!$A$9:$C$58,3,FALSE)</f>
        <v>6539</v>
      </c>
      <c r="CA41" s="1">
        <f>VLOOKUP(CA4,'[1]Page 65'!$A$9:$C$58,3,FALSE)</f>
        <v>1862</v>
      </c>
      <c r="CB41" s="1">
        <f>VLOOKUP(CB4,'[1]Page 65'!$A$9:$C$58,3,FALSE)</f>
        <v>523</v>
      </c>
      <c r="CC41" s="1" t="str">
        <f>VLOOKUP(CC4,'[1]Page 65'!$A$9:$C$58,3,FALSE)</f>
        <v>-</v>
      </c>
      <c r="CD41" s="1" t="str">
        <f>VLOOKUP(CD4,'[1]Page 65'!$A$9:$C$58,3,FALSE)</f>
        <v>-</v>
      </c>
      <c r="CE41" s="1">
        <f>VLOOKUP(CE4,'[1]Page 65'!$A$9:$C$58,3,FALSE)</f>
        <v>9826</v>
      </c>
    </row>
    <row r="42" spans="2:83">
      <c r="B42" s="72" t="s">
        <v>184</v>
      </c>
      <c r="C42" s="52" t="s">
        <v>185</v>
      </c>
      <c r="D42" s="47" t="s">
        <v>412</v>
      </c>
      <c r="E42" s="68" t="s">
        <v>360</v>
      </c>
      <c r="F42" s="94" t="s">
        <v>441</v>
      </c>
      <c r="G42" s="101">
        <v>389927</v>
      </c>
      <c r="H42" s="60">
        <f t="shared" si="2"/>
        <v>389927</v>
      </c>
      <c r="I42" s="159">
        <v>368797</v>
      </c>
      <c r="M42" s="159">
        <v>21130</v>
      </c>
    </row>
    <row r="43" spans="2:83">
      <c r="B43" s="80" t="s">
        <v>180</v>
      </c>
      <c r="C43" s="78" t="s">
        <v>186</v>
      </c>
      <c r="D43" s="8"/>
      <c r="E43" s="68"/>
      <c r="F43" s="94"/>
      <c r="G43" s="101"/>
      <c r="H43" s="60">
        <f t="shared" si="2"/>
        <v>0</v>
      </c>
    </row>
    <row r="44" spans="2:83">
      <c r="B44" s="72" t="s">
        <v>187</v>
      </c>
      <c r="C44" s="52" t="s">
        <v>188</v>
      </c>
      <c r="D44" s="47" t="s">
        <v>435</v>
      </c>
      <c r="E44" s="68"/>
      <c r="F44" s="94"/>
      <c r="G44" s="101"/>
      <c r="H44" s="60">
        <f t="shared" si="2"/>
        <v>0</v>
      </c>
    </row>
    <row r="45" spans="2:83">
      <c r="B45" s="72" t="s">
        <v>189</v>
      </c>
      <c r="C45" s="52" t="s">
        <v>190</v>
      </c>
      <c r="D45" s="47" t="s">
        <v>435</v>
      </c>
      <c r="E45" s="68"/>
      <c r="F45" s="94"/>
      <c r="G45" s="101"/>
      <c r="H45" s="60">
        <f t="shared" si="2"/>
        <v>0</v>
      </c>
    </row>
    <row r="46" spans="2:83">
      <c r="B46" s="72" t="s">
        <v>191</v>
      </c>
      <c r="C46" s="52" t="s">
        <v>208</v>
      </c>
      <c r="D46" s="47" t="s">
        <v>435</v>
      </c>
      <c r="E46" s="68"/>
      <c r="F46" s="94"/>
      <c r="G46" s="101"/>
      <c r="H46" s="60">
        <f t="shared" si="2"/>
        <v>0</v>
      </c>
    </row>
    <row r="47" spans="2:83">
      <c r="B47" s="72" t="s">
        <v>192</v>
      </c>
      <c r="C47" s="52" t="s">
        <v>209</v>
      </c>
      <c r="D47" s="47" t="s">
        <v>435</v>
      </c>
      <c r="E47" s="68"/>
      <c r="F47" s="94"/>
      <c r="G47" s="101"/>
      <c r="H47" s="60">
        <f t="shared" si="2"/>
        <v>0</v>
      </c>
    </row>
    <row r="48" spans="2:83">
      <c r="B48" s="80" t="s">
        <v>193</v>
      </c>
      <c r="C48" s="78" t="s">
        <v>194</v>
      </c>
      <c r="D48" s="8"/>
      <c r="E48" s="68"/>
      <c r="F48" s="94"/>
      <c r="G48" s="101"/>
      <c r="H48" s="60">
        <f t="shared" si="2"/>
        <v>0</v>
      </c>
    </row>
    <row r="49" spans="2:83">
      <c r="B49" s="71" t="s">
        <v>195</v>
      </c>
      <c r="C49" s="52" t="s">
        <v>196</v>
      </c>
      <c r="D49" s="47" t="s">
        <v>435</v>
      </c>
      <c r="E49" s="69"/>
      <c r="F49" s="95"/>
      <c r="G49" s="101"/>
      <c r="H49" s="60">
        <f t="shared" si="2"/>
        <v>0</v>
      </c>
    </row>
    <row r="50" spans="2:83">
      <c r="B50" s="72" t="s">
        <v>197</v>
      </c>
      <c r="C50" s="52" t="s">
        <v>198</v>
      </c>
      <c r="D50" s="47" t="s">
        <v>435</v>
      </c>
      <c r="E50" s="68"/>
      <c r="F50" s="94"/>
      <c r="G50" s="103"/>
      <c r="H50" s="60">
        <f t="shared" si="2"/>
        <v>0</v>
      </c>
    </row>
    <row r="51" spans="2:83">
      <c r="B51" s="71" t="s">
        <v>199</v>
      </c>
      <c r="C51" s="52" t="s">
        <v>200</v>
      </c>
      <c r="D51" s="47" t="s">
        <v>412</v>
      </c>
      <c r="E51" s="68" t="s">
        <v>359</v>
      </c>
      <c r="F51" s="94" t="s">
        <v>441</v>
      </c>
      <c r="G51" s="101">
        <v>648</v>
      </c>
      <c r="H51" s="60">
        <f t="shared" si="2"/>
        <v>648</v>
      </c>
      <c r="I51" s="160">
        <v>632</v>
      </c>
      <c r="J51" s="160">
        <v>16</v>
      </c>
    </row>
    <row r="52" spans="2:83" ht="31.5">
      <c r="B52" s="71" t="s">
        <v>199</v>
      </c>
      <c r="C52" s="52" t="s">
        <v>200</v>
      </c>
      <c r="D52" s="47" t="s">
        <v>412</v>
      </c>
      <c r="E52" s="68" t="s">
        <v>431</v>
      </c>
      <c r="F52" s="94" t="s">
        <v>441</v>
      </c>
      <c r="G52" s="101">
        <v>6352</v>
      </c>
      <c r="H52" s="60">
        <f t="shared" si="2"/>
        <v>6371</v>
      </c>
      <c r="I52" s="160"/>
      <c r="J52" s="160"/>
      <c r="T52" s="1">
        <f>VLOOKUP(T4,'[1]Page 69'!$A$9:$C$58,3,FALSE)</f>
        <v>1421</v>
      </c>
      <c r="U52" s="1" t="str">
        <f>VLOOKUP(U4,'[1]Page 69'!$A$9:$C$58,3,FALSE)</f>
        <v>-</v>
      </c>
      <c r="V52" s="1" t="str">
        <f>VLOOKUP(V4,'[1]Page 69'!$A$9:$C$58,3,FALSE)</f>
        <v>-</v>
      </c>
      <c r="W52" s="1" t="str">
        <f>VLOOKUP(W4,'[1]Page 69'!$A$9:$C$58,3,FALSE)</f>
        <v>-</v>
      </c>
      <c r="X52" s="1">
        <f>VLOOKUP(X4,'[1]Page 69'!$A$9:$C$58,3,FALSE)</f>
        <v>2511</v>
      </c>
      <c r="Y52" s="1">
        <f>VLOOKUP(Y4,'[1]Page 69'!$A$9:$C$58,3,FALSE)</f>
        <v>800</v>
      </c>
      <c r="Z52" s="1">
        <f>VLOOKUP(Z4,'[1]Page 69'!$A$9:$C$58,3,FALSE)</f>
        <v>49</v>
      </c>
      <c r="AA52" s="1" t="str">
        <f>VLOOKUP(AA4,'[1]Page 69'!$A$9:$C$58,3,FALSE)</f>
        <v>-</v>
      </c>
      <c r="AB52" s="1" t="str">
        <f>VLOOKUP(AB4,'[1]Page 69'!$A$9:$C$58,3,FALSE)</f>
        <v>-</v>
      </c>
      <c r="AC52" s="1" t="str">
        <f>VLOOKUP(AC4,'[1]Page 69'!$A$9:$C$58,3,FALSE)</f>
        <v>-</v>
      </c>
      <c r="AD52" s="1" t="str">
        <f>VLOOKUP(AD4,'[1]Page 69'!$A$9:$C$58,3,FALSE)</f>
        <v>-</v>
      </c>
      <c r="AE52" s="1" t="str">
        <f>VLOOKUP(AE4,'[1]Page 69'!$A$9:$C$58,3,FALSE)</f>
        <v>-</v>
      </c>
      <c r="AF52" s="1" t="str">
        <f>VLOOKUP(AF4,'[1]Page 69'!$A$9:$C$58,3,FALSE)</f>
        <v>-</v>
      </c>
      <c r="AG52" s="1" t="str">
        <f>VLOOKUP(AG4,'[1]Page 69'!$A$9:$C$58,3,FALSE)</f>
        <v>-</v>
      </c>
      <c r="AH52" s="1">
        <f>VLOOKUP(AH4,'[1]Page 69'!$A$9:$C$58,3,FALSE)</f>
        <v>85</v>
      </c>
      <c r="AI52" s="1" t="str">
        <f>VLOOKUP(AI4,'[1]Page 69'!$A$9:$C$58,3,FALSE)</f>
        <v>-</v>
      </c>
      <c r="AJ52" s="1" t="str">
        <f>VLOOKUP(AJ4,'[1]Page 69'!$A$9:$C$58,3,FALSE)</f>
        <v>-</v>
      </c>
      <c r="AK52" s="1">
        <f>VLOOKUP(AK4,'[1]Page 69'!$A$9:$C$58,3,FALSE)</f>
        <v>65</v>
      </c>
      <c r="AL52" s="1" t="str">
        <f>VLOOKUP(AL4,'[1]Page 69'!$A$9:$C$78,3,FALSE)</f>
        <v>-</v>
      </c>
      <c r="AM52" s="1">
        <f>VLOOKUP(AM4,'[1]Page 69'!$A$9:$C$78,3,FALSE)</f>
        <v>114</v>
      </c>
      <c r="AN52" s="1" t="str">
        <f>VLOOKUP(AN4,'[1]Page 69'!$A$9:$C$78,3,FALSE)</f>
        <v>-</v>
      </c>
      <c r="AO52" s="1">
        <f>VLOOKUP(AO4,'[1]Page 70'!$A$9:$C$78,3,FALSE)</f>
        <v>0</v>
      </c>
      <c r="AP52" s="1">
        <v>0</v>
      </c>
      <c r="AQ52" s="1">
        <v>0</v>
      </c>
      <c r="AR52" s="1">
        <v>21</v>
      </c>
      <c r="AS52" s="1">
        <v>0</v>
      </c>
      <c r="AT52" s="1">
        <v>0</v>
      </c>
      <c r="AU52" s="1">
        <v>0</v>
      </c>
      <c r="AV52" s="1">
        <v>0</v>
      </c>
      <c r="AW52" s="1">
        <v>0</v>
      </c>
      <c r="AX52" s="1">
        <v>0</v>
      </c>
      <c r="AY52" s="1">
        <v>0</v>
      </c>
      <c r="AZ52" s="1">
        <v>0</v>
      </c>
      <c r="BA52" s="1">
        <v>0</v>
      </c>
      <c r="BB52" s="1">
        <v>0</v>
      </c>
      <c r="BC52" s="1">
        <v>0</v>
      </c>
      <c r="BD52" s="1">
        <v>11</v>
      </c>
      <c r="BE52" s="1">
        <v>0</v>
      </c>
      <c r="BF52" s="1">
        <v>0</v>
      </c>
      <c r="BG52" s="1">
        <v>0</v>
      </c>
      <c r="BH52" s="1">
        <v>0</v>
      </c>
      <c r="BI52" s="1">
        <v>0</v>
      </c>
      <c r="BJ52" s="1">
        <v>0</v>
      </c>
      <c r="BK52" s="1">
        <f>VLOOKUP(BK4,'[1]Page 70'!$A$9:$C$78,3,FALSE)</f>
        <v>305</v>
      </c>
      <c r="BL52" s="1">
        <v>0</v>
      </c>
      <c r="BM52" s="1">
        <v>0</v>
      </c>
      <c r="BN52" s="1">
        <v>0</v>
      </c>
      <c r="BO52" s="1">
        <v>0</v>
      </c>
      <c r="BP52" s="1">
        <v>0</v>
      </c>
      <c r="BQ52" s="1">
        <v>0</v>
      </c>
      <c r="BR52" s="1">
        <f>VLOOKUP(BR4,'[1]Page 70'!$A$9:$C$78,3,FALSE)</f>
        <v>50</v>
      </c>
      <c r="BS52" s="1">
        <f>VLOOKUP(BS4,'[1]Page 70'!$A$9:$C$78,3,FALSE)</f>
        <v>128</v>
      </c>
      <c r="BT52" s="1">
        <v>0</v>
      </c>
      <c r="BU52" s="1" t="str">
        <f>VLOOKUP(BU4,'[1]Page 70'!$A$9:$C$78,3,FALSE)</f>
        <v>-</v>
      </c>
      <c r="BV52" s="1">
        <f>VLOOKUP(BV4,'[1]Page 70'!$A$9:$C$78,3,FALSE)</f>
        <v>306</v>
      </c>
      <c r="BW52" s="1" t="str">
        <f>VLOOKUP(BW4,'[1]Page 71'!$A$9:$C$78,3,FALSE)</f>
        <v>-</v>
      </c>
      <c r="BX52" s="1" t="str">
        <f>VLOOKUP(BX4,'[1]Page 71'!$A$9:$C$78,3,FALSE)</f>
        <v>-</v>
      </c>
      <c r="BY52" s="1">
        <f>VLOOKUP(BY4,'[1]Page 71'!$A$9:$C$78,3,FALSE)</f>
        <v>320</v>
      </c>
      <c r="BZ52" s="1" t="str">
        <f>VLOOKUP(BZ4,'[1]Page 71'!$A$9:$C$78,3,FALSE)</f>
        <v>-</v>
      </c>
      <c r="CA52" s="1" t="str">
        <f>VLOOKUP(CA4,'[1]Page 71'!$A$9:$C$78,3,FALSE)</f>
        <v>-</v>
      </c>
      <c r="CB52" s="1" t="str">
        <f>VLOOKUP(CB4,'[1]Page 71'!$A$9:$C$78,3,FALSE)</f>
        <v>-</v>
      </c>
      <c r="CC52" s="1">
        <f>VLOOKUP(CC4,'[1]Page 71'!$A$9:$C$78,3,FALSE)</f>
        <v>166</v>
      </c>
      <c r="CD52" s="1" t="str">
        <f>VLOOKUP(CD4,'[1]Page 71'!$A$9:$C$78,3,FALSE)</f>
        <v>-</v>
      </c>
      <c r="CE52" s="1">
        <f>VLOOKUP(CE4,'[1]Page 71'!$A$9:$C$78,3,FALSE)</f>
        <v>19</v>
      </c>
    </row>
    <row r="53" spans="2:83">
      <c r="B53" s="72" t="s">
        <v>201</v>
      </c>
      <c r="C53" s="52" t="s">
        <v>202</v>
      </c>
      <c r="D53" s="47" t="s">
        <v>435</v>
      </c>
      <c r="E53" s="68"/>
      <c r="F53" s="94"/>
      <c r="G53" s="101"/>
      <c r="H53" s="60">
        <f t="shared" si="2"/>
        <v>0</v>
      </c>
    </row>
    <row r="54" spans="2:83">
      <c r="B54" s="72"/>
      <c r="C54" s="52"/>
      <c r="D54" s="8"/>
      <c r="E54" s="68"/>
      <c r="F54" s="94"/>
      <c r="G54" s="101"/>
      <c r="H54" s="60">
        <f t="shared" si="2"/>
        <v>0</v>
      </c>
    </row>
    <row r="55" spans="2:83">
      <c r="B55" s="72" t="s">
        <v>322</v>
      </c>
      <c r="C55" s="146" t="s">
        <v>321</v>
      </c>
      <c r="D55" s="47" t="s">
        <v>435</v>
      </c>
      <c r="E55" s="68"/>
      <c r="F55" s="94"/>
      <c r="G55" s="101"/>
      <c r="H55" s="60">
        <f t="shared" si="2"/>
        <v>0</v>
      </c>
    </row>
    <row r="56" spans="2:83">
      <c r="B56" s="2"/>
      <c r="C56" s="54"/>
      <c r="D56" s="10"/>
      <c r="E56" s="70"/>
      <c r="F56" s="96"/>
      <c r="G56" s="104"/>
      <c r="H56" s="60">
        <f t="shared" si="2"/>
        <v>0</v>
      </c>
    </row>
    <row r="57" spans="2:83">
      <c r="G57" s="105"/>
      <c r="CB57" s="161"/>
    </row>
    <row r="58" spans="2:83">
      <c r="E58" s="14"/>
      <c r="F58" s="14"/>
      <c r="G58" s="97" t="s">
        <v>284</v>
      </c>
      <c r="H58" s="98" t="s">
        <v>282</v>
      </c>
    </row>
    <row r="59" spans="2:83" ht="21">
      <c r="B59" s="82" t="s">
        <v>210</v>
      </c>
      <c r="G59" s="99">
        <f>SUM(G10:G56)</f>
        <v>6832914</v>
      </c>
      <c r="H59" s="99">
        <f>SUM(H10:H56)</f>
        <v>6832933</v>
      </c>
    </row>
    <row r="60" spans="2:83">
      <c r="C60" s="132"/>
    </row>
    <row r="61" spans="2:83">
      <c r="G61" s="161"/>
      <c r="H61" s="161"/>
    </row>
    <row r="62" spans="2:83">
      <c r="H62" s="16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3" spans="2:2">
      <c r="B83" s="1"/>
    </row>
  </sheetData>
  <mergeCells count="5">
    <mergeCell ref="B8:D8"/>
    <mergeCell ref="E8:G8"/>
    <mergeCell ref="E7:G7"/>
    <mergeCell ref="H8:CE8"/>
    <mergeCell ref="H7:CE7"/>
  </mergeCells>
  <conditionalFormatting sqref="D12:D55">
    <cfRule type="containsText" dxfId="1" priority="1" operator="containsText" text="Including;Not Applicable;Not included">
      <formula>NOT(ISERROR(SEARCH("Including;Not Applicable;Not included",D12)))</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21:D23 D18:D19 D12:D16 D40:D42 D31 D25:D28 D55 D36:D38 D44:D47 D49:D53">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Y80"/>
  <sheetViews>
    <sheetView zoomScale="55" zoomScaleNormal="55" zoomScalePageLayoutView="55" workbookViewId="0">
      <selection activeCell="J48" sqref="J48"/>
    </sheetView>
  </sheetViews>
  <sheetFormatPr defaultColWidth="10.875" defaultRowHeight="15.75"/>
  <cols>
    <col min="1" max="1" width="3.625" style="1" customWidth="1"/>
    <col min="2" max="2" width="7.375" style="3" customWidth="1"/>
    <col min="3" max="3" width="77.75" style="1" customWidth="1"/>
    <col min="4" max="4" width="46.375" style="1" customWidth="1"/>
    <col min="5" max="5" width="50.875" style="1" customWidth="1"/>
    <col min="6" max="6" width="53.75" style="1" customWidth="1"/>
    <col min="7" max="7" width="50.2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77" ht="15.95" customHeight="1"/>
    <row r="2" spans="2:77" ht="26.25">
      <c r="B2" s="37" t="s">
        <v>204</v>
      </c>
      <c r="G2" s="107" t="s">
        <v>288</v>
      </c>
      <c r="H2" s="16" t="s">
        <v>207</v>
      </c>
      <c r="I2" s="19"/>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3"/>
    </row>
    <row r="3" spans="2:77">
      <c r="B3" s="85" t="s">
        <v>232</v>
      </c>
      <c r="G3" s="106" t="s">
        <v>287</v>
      </c>
      <c r="H3" s="81" t="s">
        <v>212</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6"/>
    </row>
    <row r="4" spans="2:77" ht="78.75">
      <c r="B4" s="86" t="s">
        <v>286</v>
      </c>
      <c r="H4" s="17" t="s">
        <v>79</v>
      </c>
      <c r="I4" s="61" t="s">
        <v>2</v>
      </c>
      <c r="J4" s="61" t="s">
        <v>3</v>
      </c>
      <c r="K4" s="61" t="s">
        <v>4</v>
      </c>
      <c r="L4" s="61" t="s">
        <v>12</v>
      </c>
      <c r="M4" s="61" t="s">
        <v>13</v>
      </c>
      <c r="N4" s="61" t="s">
        <v>14</v>
      </c>
      <c r="O4" s="61" t="s">
        <v>15</v>
      </c>
      <c r="P4" s="61" t="s">
        <v>16</v>
      </c>
      <c r="Q4" s="61" t="s">
        <v>17</v>
      </c>
      <c r="R4" s="61" t="s">
        <v>18</v>
      </c>
      <c r="S4" s="61" t="s">
        <v>19</v>
      </c>
      <c r="T4" s="61" t="s">
        <v>20</v>
      </c>
      <c r="U4" s="61" t="s">
        <v>21</v>
      </c>
      <c r="V4" s="61" t="s">
        <v>22</v>
      </c>
      <c r="W4" s="61" t="s">
        <v>23</v>
      </c>
      <c r="X4" s="61" t="s">
        <v>24</v>
      </c>
      <c r="Y4" s="61" t="s">
        <v>25</v>
      </c>
      <c r="Z4" s="61" t="s">
        <v>26</v>
      </c>
      <c r="AA4" s="61" t="s">
        <v>27</v>
      </c>
      <c r="AB4" s="61" t="s">
        <v>28</v>
      </c>
      <c r="AC4" s="61" t="s">
        <v>29</v>
      </c>
      <c r="AD4" s="61" t="s">
        <v>30</v>
      </c>
      <c r="AE4" s="61" t="s">
        <v>31</v>
      </c>
      <c r="AF4" s="61" t="s">
        <v>32</v>
      </c>
      <c r="AG4" s="61" t="s">
        <v>33</v>
      </c>
      <c r="AH4" s="61" t="s">
        <v>34</v>
      </c>
      <c r="AI4" s="61" t="s">
        <v>35</v>
      </c>
      <c r="AJ4" s="61" t="s">
        <v>36</v>
      </c>
      <c r="AK4" s="61" t="s">
        <v>37</v>
      </c>
      <c r="AL4" s="61" t="s">
        <v>38</v>
      </c>
      <c r="AM4" s="61" t="s">
        <v>39</v>
      </c>
      <c r="AN4" s="61" t="s">
        <v>40</v>
      </c>
      <c r="AO4" s="61" t="s">
        <v>41</v>
      </c>
      <c r="AP4" s="61" t="s">
        <v>42</v>
      </c>
      <c r="AQ4" s="61" t="s">
        <v>43</v>
      </c>
      <c r="AR4" s="61" t="s">
        <v>44</v>
      </c>
      <c r="AS4" s="61" t="s">
        <v>45</v>
      </c>
      <c r="AT4" s="61" t="s">
        <v>46</v>
      </c>
      <c r="AU4" s="61" t="s">
        <v>47</v>
      </c>
      <c r="AV4" s="61" t="s">
        <v>48</v>
      </c>
      <c r="AW4" s="61" t="s">
        <v>49</v>
      </c>
      <c r="AX4" s="61" t="s">
        <v>50</v>
      </c>
      <c r="AY4" s="61" t="s">
        <v>51</v>
      </c>
      <c r="AZ4" s="61" t="s">
        <v>52</v>
      </c>
      <c r="BA4" s="61" t="s">
        <v>53</v>
      </c>
      <c r="BB4" s="61" t="s">
        <v>54</v>
      </c>
      <c r="BC4" s="61" t="s">
        <v>55</v>
      </c>
      <c r="BD4" s="61" t="s">
        <v>56</v>
      </c>
      <c r="BE4" s="61" t="s">
        <v>57</v>
      </c>
      <c r="BF4" s="61" t="s">
        <v>58</v>
      </c>
      <c r="BG4" s="61" t="s">
        <v>59</v>
      </c>
      <c r="BH4" s="61" t="s">
        <v>60</v>
      </c>
      <c r="BI4" s="61" t="s">
        <v>61</v>
      </c>
      <c r="BJ4" s="61" t="s">
        <v>62</v>
      </c>
      <c r="BK4" s="61" t="s">
        <v>63</v>
      </c>
      <c r="BL4" s="61" t="s">
        <v>64</v>
      </c>
      <c r="BM4" s="61" t="s">
        <v>65</v>
      </c>
      <c r="BN4" s="61" t="s">
        <v>66</v>
      </c>
      <c r="BO4" s="61" t="s">
        <v>67</v>
      </c>
      <c r="BP4" s="61" t="s">
        <v>68</v>
      </c>
      <c r="BQ4" s="61" t="s">
        <v>69</v>
      </c>
      <c r="BR4" s="61" t="s">
        <v>70</v>
      </c>
      <c r="BS4" s="61" t="s">
        <v>71</v>
      </c>
      <c r="BT4" s="61" t="s">
        <v>72</v>
      </c>
      <c r="BU4" s="61" t="s">
        <v>73</v>
      </c>
      <c r="BV4" s="61" t="s">
        <v>74</v>
      </c>
      <c r="BW4" s="61" t="s">
        <v>75</v>
      </c>
      <c r="BX4" s="61" t="s">
        <v>76</v>
      </c>
      <c r="BY4" s="62" t="s">
        <v>77</v>
      </c>
    </row>
    <row r="5" spans="2:77">
      <c r="B5" s="86"/>
      <c r="H5" s="11" t="s">
        <v>80</v>
      </c>
      <c r="I5" s="63">
        <v>891083092</v>
      </c>
      <c r="J5" s="63">
        <v>914807077</v>
      </c>
      <c r="K5" s="63">
        <v>989490168</v>
      </c>
      <c r="L5" s="64"/>
      <c r="M5" s="64"/>
      <c r="N5" s="83"/>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5"/>
    </row>
    <row r="6" spans="2:77">
      <c r="H6" s="12" t="s">
        <v>1</v>
      </c>
      <c r="I6" s="66" t="s">
        <v>10</v>
      </c>
      <c r="J6" s="66" t="s">
        <v>10</v>
      </c>
      <c r="K6" s="66" t="s">
        <v>10</v>
      </c>
      <c r="L6" s="66" t="s">
        <v>10</v>
      </c>
      <c r="M6" s="66" t="s">
        <v>10</v>
      </c>
      <c r="N6" s="66" t="s">
        <v>10</v>
      </c>
      <c r="O6" s="66" t="s">
        <v>10</v>
      </c>
      <c r="P6" s="66" t="s">
        <v>10</v>
      </c>
      <c r="Q6" s="66" t="s">
        <v>10</v>
      </c>
      <c r="R6" s="66" t="s">
        <v>10</v>
      </c>
      <c r="S6" s="66" t="s">
        <v>10</v>
      </c>
      <c r="T6" s="66" t="s">
        <v>10</v>
      </c>
      <c r="U6" s="66" t="s">
        <v>10</v>
      </c>
      <c r="V6" s="66" t="s">
        <v>10</v>
      </c>
      <c r="W6" s="66" t="s">
        <v>10</v>
      </c>
      <c r="X6" s="66" t="s">
        <v>10</v>
      </c>
      <c r="Y6" s="66" t="s">
        <v>10</v>
      </c>
      <c r="Z6" s="66" t="s">
        <v>10</v>
      </c>
      <c r="AA6" s="66" t="s">
        <v>10</v>
      </c>
      <c r="AB6" s="66" t="s">
        <v>10</v>
      </c>
      <c r="AC6" s="66" t="s">
        <v>10</v>
      </c>
      <c r="AD6" s="66" t="s">
        <v>10</v>
      </c>
      <c r="AE6" s="66" t="s">
        <v>10</v>
      </c>
      <c r="AF6" s="66" t="s">
        <v>10</v>
      </c>
      <c r="AG6" s="66" t="s">
        <v>10</v>
      </c>
      <c r="AH6" s="66" t="s">
        <v>10</v>
      </c>
      <c r="AI6" s="66" t="s">
        <v>10</v>
      </c>
      <c r="AJ6" s="66" t="s">
        <v>10</v>
      </c>
      <c r="AK6" s="66" t="s">
        <v>10</v>
      </c>
      <c r="AL6" s="66" t="s">
        <v>10</v>
      </c>
      <c r="AM6" s="66" t="s">
        <v>10</v>
      </c>
      <c r="AN6" s="66" t="s">
        <v>10</v>
      </c>
      <c r="AO6" s="66" t="s">
        <v>10</v>
      </c>
      <c r="AP6" s="66" t="s">
        <v>10</v>
      </c>
      <c r="AQ6" s="66" t="s">
        <v>10</v>
      </c>
      <c r="AR6" s="66" t="s">
        <v>10</v>
      </c>
      <c r="AS6" s="66" t="s">
        <v>10</v>
      </c>
      <c r="AT6" s="66" t="s">
        <v>10</v>
      </c>
      <c r="AU6" s="66" t="s">
        <v>10</v>
      </c>
      <c r="AV6" s="66" t="s">
        <v>10</v>
      </c>
      <c r="AW6" s="66" t="s">
        <v>10</v>
      </c>
      <c r="AX6" s="66" t="s">
        <v>10</v>
      </c>
      <c r="AY6" s="66" t="s">
        <v>10</v>
      </c>
      <c r="AZ6" s="66" t="s">
        <v>10</v>
      </c>
      <c r="BA6" s="66" t="s">
        <v>10</v>
      </c>
      <c r="BB6" s="66" t="s">
        <v>10</v>
      </c>
      <c r="BC6" s="66" t="s">
        <v>10</v>
      </c>
      <c r="BD6" s="66" t="s">
        <v>10</v>
      </c>
      <c r="BE6" s="66" t="s">
        <v>10</v>
      </c>
      <c r="BF6" s="66" t="s">
        <v>10</v>
      </c>
      <c r="BG6" s="66" t="s">
        <v>10</v>
      </c>
      <c r="BH6" s="66" t="s">
        <v>10</v>
      </c>
      <c r="BI6" s="66" t="s">
        <v>10</v>
      </c>
      <c r="BJ6" s="66" t="s">
        <v>10</v>
      </c>
      <c r="BK6" s="66" t="s">
        <v>10</v>
      </c>
      <c r="BL6" s="66" t="s">
        <v>10</v>
      </c>
      <c r="BM6" s="66" t="s">
        <v>10</v>
      </c>
      <c r="BN6" s="66" t="s">
        <v>10</v>
      </c>
      <c r="BO6" s="66" t="s">
        <v>10</v>
      </c>
      <c r="BP6" s="66" t="s">
        <v>10</v>
      </c>
      <c r="BQ6" s="66" t="s">
        <v>10</v>
      </c>
      <c r="BR6" s="66" t="s">
        <v>10</v>
      </c>
      <c r="BS6" s="66" t="s">
        <v>10</v>
      </c>
      <c r="BT6" s="66" t="s">
        <v>10</v>
      </c>
      <c r="BU6" s="66" t="s">
        <v>10</v>
      </c>
      <c r="BV6" s="66" t="s">
        <v>10</v>
      </c>
      <c r="BW6" s="66" t="s">
        <v>10</v>
      </c>
      <c r="BX6" s="66" t="s">
        <v>10</v>
      </c>
      <c r="BY6" s="67" t="s">
        <v>10</v>
      </c>
    </row>
    <row r="7" spans="2:77" ht="62.1" customHeight="1">
      <c r="B7" s="16" t="s">
        <v>206</v>
      </c>
      <c r="C7" s="15"/>
      <c r="D7" s="15"/>
      <c r="E7" s="198" t="s">
        <v>303</v>
      </c>
      <c r="F7" s="199"/>
      <c r="G7" s="200"/>
      <c r="H7" s="193" t="s">
        <v>289</v>
      </c>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row>
    <row r="8" spans="2:77" ht="57.75" customHeight="1">
      <c r="B8" s="185" t="s">
        <v>215</v>
      </c>
      <c r="C8" s="195"/>
      <c r="D8" s="196"/>
      <c r="E8" s="185" t="s">
        <v>290</v>
      </c>
      <c r="F8" s="195"/>
      <c r="G8" s="196"/>
      <c r="H8" s="191" t="s">
        <v>216</v>
      </c>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row>
    <row r="9" spans="2:77">
      <c r="B9" s="55" t="s">
        <v>203</v>
      </c>
      <c r="C9" s="7"/>
      <c r="D9" s="56" t="s">
        <v>119</v>
      </c>
      <c r="E9" s="57" t="s">
        <v>11</v>
      </c>
      <c r="F9" s="56" t="s">
        <v>274</v>
      </c>
      <c r="G9" s="56" t="s">
        <v>283</v>
      </c>
      <c r="H9" s="59" t="s">
        <v>78</v>
      </c>
      <c r="I9" s="58">
        <f t="shared" ref="I9:N9" si="0">SUM(I11:I54)</f>
        <v>-22762</v>
      </c>
      <c r="J9" s="58">
        <f t="shared" si="0"/>
        <v>10341612</v>
      </c>
      <c r="K9" s="58">
        <f t="shared" si="0"/>
        <v>-18710</v>
      </c>
      <c r="L9" s="58">
        <f t="shared" si="0"/>
        <v>4779</v>
      </c>
      <c r="M9" s="58">
        <f t="shared" si="0"/>
        <v>-589625</v>
      </c>
      <c r="N9" s="58">
        <f t="shared" si="0"/>
        <v>33305</v>
      </c>
      <c r="O9" s="58">
        <f t="shared" ref="O9:BY9" si="1">SUM(O11:O54)</f>
        <v>-38891</v>
      </c>
      <c r="P9" s="58">
        <f t="shared" si="1"/>
        <v>-47810</v>
      </c>
      <c r="Q9" s="58">
        <f t="shared" si="1"/>
        <v>1852737</v>
      </c>
      <c r="R9" s="58">
        <f t="shared" si="1"/>
        <v>187192.58</v>
      </c>
      <c r="S9" s="58">
        <f t="shared" si="1"/>
        <v>-122270.41</v>
      </c>
      <c r="T9" s="58">
        <f t="shared" si="1"/>
        <v>15436034</v>
      </c>
      <c r="U9" s="58">
        <f t="shared" si="1"/>
        <v>176068</v>
      </c>
      <c r="V9" s="58">
        <f t="shared" si="1"/>
        <v>-77620</v>
      </c>
      <c r="W9" s="58">
        <f t="shared" si="1"/>
        <v>-1429916.44</v>
      </c>
      <c r="X9" s="58">
        <f t="shared" si="1"/>
        <v>2642755</v>
      </c>
      <c r="Y9" s="58">
        <f t="shared" si="1"/>
        <v>-7985</v>
      </c>
      <c r="Z9" s="58">
        <f t="shared" si="1"/>
        <v>-365272</v>
      </c>
      <c r="AA9" s="58">
        <f t="shared" si="1"/>
        <v>-137362</v>
      </c>
      <c r="AB9" s="58">
        <f t="shared" si="1"/>
        <v>9264035</v>
      </c>
      <c r="AC9" s="58">
        <f t="shared" si="1"/>
        <v>0</v>
      </c>
      <c r="AD9" s="58">
        <f t="shared" si="1"/>
        <v>1179842</v>
      </c>
      <c r="AE9" s="58">
        <f t="shared" si="1"/>
        <v>-14519</v>
      </c>
      <c r="AF9" s="58">
        <f t="shared" si="1"/>
        <v>32517725</v>
      </c>
      <c r="AG9" s="58">
        <f t="shared" si="1"/>
        <v>157583</v>
      </c>
      <c r="AH9" s="58">
        <f t="shared" si="1"/>
        <v>-84686</v>
      </c>
      <c r="AI9" s="58">
        <f t="shared" si="1"/>
        <v>-379675</v>
      </c>
      <c r="AJ9" s="58">
        <f t="shared" si="1"/>
        <v>2707073</v>
      </c>
      <c r="AK9" s="58">
        <f t="shared" si="1"/>
        <v>-12791</v>
      </c>
      <c r="AL9" s="58">
        <f t="shared" si="1"/>
        <v>1437624</v>
      </c>
      <c r="AM9" s="58">
        <f t="shared" si="1"/>
        <v>487678</v>
      </c>
      <c r="AN9" s="58">
        <f t="shared" si="1"/>
        <v>-50878</v>
      </c>
      <c r="AO9" s="58">
        <f t="shared" si="1"/>
        <v>0</v>
      </c>
      <c r="AP9" s="58">
        <f t="shared" si="1"/>
        <v>2323280</v>
      </c>
      <c r="AQ9" s="58">
        <f t="shared" si="1"/>
        <v>-707208</v>
      </c>
      <c r="AR9" s="58">
        <f t="shared" si="1"/>
        <v>13689053</v>
      </c>
      <c r="AS9" s="58">
        <f t="shared" si="1"/>
        <v>-268927</v>
      </c>
      <c r="AT9" s="58">
        <f t="shared" si="1"/>
        <v>569316.17000000004</v>
      </c>
      <c r="AU9" s="58">
        <f t="shared" si="1"/>
        <v>2</v>
      </c>
      <c r="AV9" s="58">
        <f t="shared" si="1"/>
        <v>311</v>
      </c>
      <c r="AW9" s="58">
        <f t="shared" si="1"/>
        <v>228751</v>
      </c>
      <c r="AX9" s="58">
        <f t="shared" si="1"/>
        <v>-26715</v>
      </c>
      <c r="AY9" s="58">
        <f t="shared" si="1"/>
        <v>-539013</v>
      </c>
      <c r="AZ9" s="58">
        <f t="shared" si="1"/>
        <v>-524337</v>
      </c>
      <c r="BA9" s="58">
        <f t="shared" si="1"/>
        <v>-646001</v>
      </c>
      <c r="BB9" s="58">
        <f t="shared" si="1"/>
        <v>146929996</v>
      </c>
      <c r="BC9" s="58">
        <f t="shared" si="1"/>
        <v>-11919</v>
      </c>
      <c r="BD9" s="58">
        <f t="shared" si="1"/>
        <v>-230237</v>
      </c>
      <c r="BE9" s="58">
        <f t="shared" si="1"/>
        <v>-328388</v>
      </c>
      <c r="BF9" s="58">
        <f t="shared" si="1"/>
        <v>4854</v>
      </c>
      <c r="BG9" s="58">
        <f t="shared" si="1"/>
        <v>-229425</v>
      </c>
      <c r="BH9" s="58">
        <f t="shared" si="1"/>
        <v>0</v>
      </c>
      <c r="BI9" s="58">
        <f t="shared" si="1"/>
        <v>-518272.41</v>
      </c>
      <c r="BJ9" s="58">
        <f t="shared" si="1"/>
        <v>916705.57</v>
      </c>
      <c r="BK9" s="58">
        <f t="shared" si="1"/>
        <v>869556</v>
      </c>
      <c r="BL9" s="58">
        <f t="shared" si="1"/>
        <v>-113336</v>
      </c>
      <c r="BM9" s="58">
        <f t="shared" si="1"/>
        <v>-156575.28</v>
      </c>
      <c r="BN9" s="58">
        <f t="shared" si="1"/>
        <v>3097146</v>
      </c>
      <c r="BO9" s="58">
        <f t="shared" si="1"/>
        <v>128248457</v>
      </c>
      <c r="BP9" s="58">
        <f t="shared" si="1"/>
        <v>-13773</v>
      </c>
      <c r="BQ9" s="58">
        <f t="shared" si="1"/>
        <v>-354802</v>
      </c>
      <c r="BR9" s="58">
        <f t="shared" si="1"/>
        <v>-191267</v>
      </c>
      <c r="BS9" s="58">
        <f t="shared" si="1"/>
        <v>403140</v>
      </c>
      <c r="BT9" s="58">
        <f t="shared" si="1"/>
        <v>27646632</v>
      </c>
      <c r="BU9" s="58">
        <f t="shared" si="1"/>
        <v>-79993</v>
      </c>
      <c r="BV9" s="58">
        <f t="shared" si="1"/>
        <v>-464900</v>
      </c>
      <c r="BW9" s="58">
        <f t="shared" si="1"/>
        <v>-108028</v>
      </c>
      <c r="BX9" s="58">
        <f t="shared" si="1"/>
        <v>-252258.15000000002</v>
      </c>
      <c r="BY9" s="58">
        <f t="shared" si="1"/>
        <v>-662887</v>
      </c>
    </row>
    <row r="10" spans="2:77">
      <c r="B10" s="75" t="s">
        <v>127</v>
      </c>
      <c r="C10" s="76" t="s">
        <v>128</v>
      </c>
      <c r="D10" s="9"/>
      <c r="E10" s="68"/>
      <c r="F10" s="100"/>
      <c r="G10" s="101"/>
      <c r="H10" s="60">
        <f t="shared" ref="H10:H53" si="2">SUM(I10:BY10)</f>
        <v>0</v>
      </c>
    </row>
    <row r="11" spans="2:77">
      <c r="B11" s="77" t="s">
        <v>129</v>
      </c>
      <c r="C11" s="78" t="s">
        <v>130</v>
      </c>
      <c r="D11" s="8"/>
      <c r="E11" s="68"/>
      <c r="F11" s="94"/>
      <c r="G11" s="101"/>
      <c r="H11" s="60">
        <f t="shared" si="2"/>
        <v>0</v>
      </c>
    </row>
    <row r="12" spans="2:77">
      <c r="B12" s="72" t="s">
        <v>131</v>
      </c>
      <c r="C12" s="52" t="s">
        <v>132</v>
      </c>
      <c r="D12" s="47" t="s">
        <v>7</v>
      </c>
      <c r="E12" s="68" t="s">
        <v>285</v>
      </c>
      <c r="F12" s="94" t="s">
        <v>275</v>
      </c>
      <c r="G12" s="101"/>
      <c r="H12" s="60">
        <f t="shared" si="2"/>
        <v>0</v>
      </c>
    </row>
    <row r="13" spans="2:77">
      <c r="B13" s="72" t="s">
        <v>133</v>
      </c>
      <c r="C13" s="52" t="s">
        <v>134</v>
      </c>
      <c r="D13" s="47" t="s">
        <v>7</v>
      </c>
      <c r="E13" s="68" t="s">
        <v>281</v>
      </c>
      <c r="F13" s="94" t="s">
        <v>275</v>
      </c>
      <c r="G13" s="101">
        <v>228670845.63</v>
      </c>
      <c r="H13" s="60">
        <f>SUM(I13:BY13)</f>
        <v>228670845.63</v>
      </c>
      <c r="I13" s="1">
        <v>-22762</v>
      </c>
      <c r="J13" s="1">
        <v>10281480</v>
      </c>
      <c r="K13" s="1">
        <v>-18710</v>
      </c>
      <c r="L13" s="1">
        <v>4779</v>
      </c>
      <c r="M13" s="1">
        <v>-652825</v>
      </c>
      <c r="N13" s="1">
        <v>-101407</v>
      </c>
      <c r="O13" s="1">
        <v>-38891</v>
      </c>
      <c r="P13" s="1">
        <v>-47810</v>
      </c>
      <c r="Q13" s="1">
        <v>1786015</v>
      </c>
      <c r="R13" s="1">
        <v>187192.58</v>
      </c>
      <c r="S13" s="1">
        <v>-122270.41</v>
      </c>
      <c r="T13" s="1">
        <v>15145455</v>
      </c>
      <c r="U13" s="1">
        <v>176068</v>
      </c>
      <c r="V13" s="1">
        <v>-77620</v>
      </c>
      <c r="W13" s="1">
        <v>-1467636.44</v>
      </c>
      <c r="X13" s="1">
        <v>2625595</v>
      </c>
      <c r="Y13" s="1">
        <v>-7985</v>
      </c>
      <c r="Z13" s="1">
        <v>-370914</v>
      </c>
      <c r="AA13" s="1">
        <v>-137362</v>
      </c>
      <c r="AB13" s="1">
        <v>9212315</v>
      </c>
      <c r="AC13" s="1">
        <v>0</v>
      </c>
      <c r="AD13" s="1">
        <v>1179842</v>
      </c>
      <c r="AE13" s="1">
        <v>-14519</v>
      </c>
      <c r="AF13" s="1">
        <v>32463676</v>
      </c>
      <c r="AG13" s="1">
        <v>157583</v>
      </c>
      <c r="AH13" s="1">
        <v>-84686</v>
      </c>
      <c r="AI13" s="1">
        <v>-379675</v>
      </c>
      <c r="AJ13" s="1">
        <v>2677933</v>
      </c>
      <c r="AK13" s="1">
        <v>-10391</v>
      </c>
      <c r="AL13" s="1">
        <v>1437624</v>
      </c>
      <c r="AM13" s="1">
        <v>487678</v>
      </c>
      <c r="AN13" s="1">
        <v>-50878</v>
      </c>
      <c r="AO13" s="1">
        <v>0</v>
      </c>
      <c r="AP13" s="1">
        <v>2247582</v>
      </c>
      <c r="AQ13" s="1">
        <v>-707103</v>
      </c>
      <c r="AR13" s="1">
        <v>13617787</v>
      </c>
      <c r="AS13" s="1">
        <v>-268927</v>
      </c>
      <c r="AT13" s="1">
        <v>569316.17000000004</v>
      </c>
      <c r="AU13" s="1">
        <v>2</v>
      </c>
      <c r="AV13" s="1">
        <v>311</v>
      </c>
      <c r="AW13" s="1">
        <v>228751</v>
      </c>
      <c r="AX13" s="1">
        <v>-26715</v>
      </c>
      <c r="AY13" s="1">
        <v>-540156</v>
      </c>
      <c r="AZ13" s="1">
        <v>-524337</v>
      </c>
      <c r="BA13" s="1">
        <v>-646001</v>
      </c>
      <c r="BB13" s="1">
        <v>0</v>
      </c>
      <c r="BC13" s="1">
        <v>-11919</v>
      </c>
      <c r="BD13" s="1">
        <v>-230237</v>
      </c>
      <c r="BE13" s="1">
        <v>-328641</v>
      </c>
      <c r="BF13" s="1">
        <v>4854</v>
      </c>
      <c r="BG13" s="1">
        <v>-229425</v>
      </c>
      <c r="BH13" s="1">
        <v>0</v>
      </c>
      <c r="BI13" s="1">
        <v>-518272.41</v>
      </c>
      <c r="BJ13" s="1">
        <v>809615.57</v>
      </c>
      <c r="BK13" s="1">
        <v>869556</v>
      </c>
      <c r="BL13" s="1">
        <v>-113336</v>
      </c>
      <c r="BM13" s="1">
        <v>-156575.28</v>
      </c>
      <c r="BN13" s="1">
        <v>3097146</v>
      </c>
      <c r="BO13" s="1">
        <v>111686465</v>
      </c>
      <c r="BP13" s="1">
        <v>-13773</v>
      </c>
      <c r="BQ13" s="1">
        <v>-410584</v>
      </c>
      <c r="BR13" s="1">
        <v>-191267</v>
      </c>
      <c r="BS13" s="1">
        <v>321288</v>
      </c>
      <c r="BT13" s="1">
        <v>27570912</v>
      </c>
      <c r="BU13" s="1">
        <v>-79993</v>
      </c>
      <c r="BV13" s="1">
        <v>-464900</v>
      </c>
      <c r="BW13" s="1">
        <v>-108028</v>
      </c>
      <c r="BX13" s="1">
        <v>-281178.15000000002</v>
      </c>
      <c r="BY13" s="1">
        <v>-718266</v>
      </c>
    </row>
    <row r="14" spans="2:77">
      <c r="B14" s="72" t="s">
        <v>135</v>
      </c>
      <c r="C14" s="52" t="s">
        <v>136</v>
      </c>
      <c r="D14" s="47" t="s">
        <v>5</v>
      </c>
      <c r="E14" s="68"/>
      <c r="F14" s="94"/>
      <c r="G14" s="101"/>
      <c r="H14" s="60">
        <f t="shared" si="2"/>
        <v>0</v>
      </c>
    </row>
    <row r="15" spans="2:77">
      <c r="B15" s="72" t="s">
        <v>137</v>
      </c>
      <c r="C15" s="52" t="s">
        <v>138</v>
      </c>
      <c r="D15" s="47" t="s">
        <v>6</v>
      </c>
      <c r="E15" s="68"/>
      <c r="F15" s="94"/>
      <c r="G15" s="101"/>
      <c r="H15" s="60">
        <f t="shared" si="2"/>
        <v>0</v>
      </c>
    </row>
    <row r="16" spans="2:77">
      <c r="B16" s="80" t="s">
        <v>139</v>
      </c>
      <c r="C16" s="78" t="s">
        <v>140</v>
      </c>
      <c r="D16" s="8"/>
      <c r="E16" s="68"/>
      <c r="F16" s="94"/>
      <c r="G16" s="101"/>
      <c r="H16" s="60">
        <f t="shared" si="2"/>
        <v>0</v>
      </c>
    </row>
    <row r="17" spans="2:77">
      <c r="B17" s="72" t="s">
        <v>141</v>
      </c>
      <c r="C17" s="52" t="s">
        <v>142</v>
      </c>
      <c r="D17" s="47" t="s">
        <v>6</v>
      </c>
      <c r="E17" s="68"/>
      <c r="F17" s="94"/>
      <c r="G17" s="101"/>
      <c r="H17" s="60">
        <f t="shared" si="2"/>
        <v>0</v>
      </c>
    </row>
    <row r="18" spans="2:77">
      <c r="B18" s="72" t="s">
        <v>143</v>
      </c>
      <c r="C18" s="52" t="s">
        <v>144</v>
      </c>
      <c r="D18" s="47" t="s">
        <v>6</v>
      </c>
      <c r="E18" s="68"/>
      <c r="F18" s="94"/>
      <c r="G18" s="101"/>
      <c r="H18" s="60">
        <f t="shared" si="2"/>
        <v>0</v>
      </c>
    </row>
    <row r="19" spans="2:77">
      <c r="B19" s="72" t="s">
        <v>145</v>
      </c>
      <c r="C19" s="52" t="s">
        <v>146</v>
      </c>
      <c r="D19" s="47" t="s">
        <v>6</v>
      </c>
      <c r="E19" s="68"/>
      <c r="F19" s="94"/>
      <c r="G19" s="101"/>
      <c r="H19" s="60">
        <f t="shared" si="2"/>
        <v>0</v>
      </c>
    </row>
    <row r="20" spans="2:77">
      <c r="B20" s="80" t="s">
        <v>147</v>
      </c>
      <c r="C20" s="78" t="s">
        <v>148</v>
      </c>
      <c r="D20" s="9"/>
      <c r="E20" s="68"/>
      <c r="F20" s="94"/>
      <c r="G20" s="101"/>
      <c r="H20" s="60">
        <f t="shared" si="2"/>
        <v>0</v>
      </c>
    </row>
    <row r="21" spans="2:77">
      <c r="B21" s="72" t="s">
        <v>149</v>
      </c>
      <c r="C21" s="52" t="s">
        <v>150</v>
      </c>
      <c r="D21" s="47" t="s">
        <v>7</v>
      </c>
      <c r="E21" s="68" t="s">
        <v>280</v>
      </c>
      <c r="F21" s="94" t="s">
        <v>276</v>
      </c>
      <c r="G21" s="101">
        <v>1781115</v>
      </c>
      <c r="H21" s="60">
        <f t="shared" si="2"/>
        <v>1781115</v>
      </c>
      <c r="J21" s="1">
        <v>34860</v>
      </c>
      <c r="M21" s="1">
        <v>61499</v>
      </c>
      <c r="N21" s="1">
        <v>62064</v>
      </c>
      <c r="Q21" s="1">
        <v>66722</v>
      </c>
      <c r="T21" s="1">
        <v>63687</v>
      </c>
      <c r="W21" s="1">
        <v>37720</v>
      </c>
      <c r="X21" s="1">
        <v>17160</v>
      </c>
      <c r="Z21" s="1">
        <v>5642</v>
      </c>
      <c r="AB21" s="1">
        <v>51720</v>
      </c>
      <c r="AF21" s="1">
        <v>8720</v>
      </c>
      <c r="AJ21" s="1">
        <v>9240</v>
      </c>
      <c r="AK21" s="1">
        <v>-2400</v>
      </c>
      <c r="AP21" s="1">
        <v>75698</v>
      </c>
      <c r="AQ21" s="1">
        <v>-1740</v>
      </c>
      <c r="AR21" s="1">
        <v>36546</v>
      </c>
      <c r="BJ21" s="1">
        <v>107090</v>
      </c>
      <c r="BO21" s="1">
        <v>877497</v>
      </c>
      <c r="BQ21" s="1">
        <v>55782</v>
      </c>
      <c r="BS21" s="1">
        <v>59874</v>
      </c>
      <c r="BT21" s="1">
        <v>75720</v>
      </c>
      <c r="BX21" s="1">
        <v>28920</v>
      </c>
      <c r="BY21" s="1">
        <v>49094</v>
      </c>
    </row>
    <row r="22" spans="2:77">
      <c r="B22" s="72" t="s">
        <v>151</v>
      </c>
      <c r="C22" s="52" t="s">
        <v>152</v>
      </c>
      <c r="D22" s="47" t="s">
        <v>7</v>
      </c>
      <c r="E22" s="68" t="s">
        <v>279</v>
      </c>
      <c r="F22" s="94" t="s">
        <v>276</v>
      </c>
      <c r="G22" s="101">
        <v>2251322</v>
      </c>
      <c r="H22" s="60">
        <f t="shared" si="2"/>
        <v>2251322</v>
      </c>
      <c r="I22" s="84"/>
      <c r="J22" s="84">
        <v>26460</v>
      </c>
      <c r="K22" s="84"/>
      <c r="L22" s="84"/>
      <c r="M22" s="84"/>
      <c r="N22" s="84">
        <v>72648</v>
      </c>
      <c r="O22" s="84"/>
      <c r="P22" s="84"/>
      <c r="Q22" s="84"/>
      <c r="R22" s="84"/>
      <c r="S22" s="84"/>
      <c r="T22" s="84">
        <v>226892</v>
      </c>
      <c r="U22" s="84"/>
      <c r="V22" s="84"/>
      <c r="W22" s="84"/>
      <c r="X22" s="84"/>
      <c r="Y22" s="84"/>
      <c r="Z22" s="84"/>
      <c r="AA22" s="84"/>
      <c r="AB22" s="84"/>
      <c r="AC22" s="84"/>
      <c r="AD22" s="84"/>
      <c r="AE22" s="84"/>
      <c r="AF22" s="84">
        <v>45329</v>
      </c>
      <c r="AG22" s="84"/>
      <c r="AH22" s="84"/>
      <c r="AI22" s="84"/>
      <c r="AJ22" s="84">
        <v>19900</v>
      </c>
      <c r="AK22" s="84"/>
      <c r="AL22" s="84"/>
      <c r="AM22" s="84"/>
      <c r="AN22" s="84"/>
      <c r="AO22" s="84"/>
      <c r="AP22" s="84"/>
      <c r="AQ22" s="84"/>
      <c r="AR22" s="84">
        <v>34720</v>
      </c>
      <c r="AS22" s="84"/>
      <c r="AT22" s="84"/>
      <c r="AU22" s="84"/>
      <c r="AV22" s="84"/>
      <c r="AW22" s="84"/>
      <c r="AX22" s="84"/>
      <c r="AY22" s="84"/>
      <c r="AZ22" s="84"/>
      <c r="BA22" s="84"/>
      <c r="BB22" s="84"/>
      <c r="BC22" s="84"/>
      <c r="BD22" s="84"/>
      <c r="BE22" s="84"/>
      <c r="BF22" s="84"/>
      <c r="BG22" s="84"/>
      <c r="BH22" s="84"/>
      <c r="BI22" s="84"/>
      <c r="BJ22" s="84"/>
      <c r="BK22" s="84"/>
      <c r="BL22" s="84"/>
      <c r="BM22" s="84"/>
      <c r="BN22" s="84"/>
      <c r="BO22" s="84">
        <v>1797495</v>
      </c>
      <c r="BP22" s="84"/>
      <c r="BQ22" s="84"/>
      <c r="BR22" s="84"/>
      <c r="BS22" s="84">
        <v>21978</v>
      </c>
      <c r="BT22" s="84"/>
      <c r="BU22" s="84"/>
      <c r="BV22" s="84"/>
      <c r="BW22" s="84"/>
      <c r="BX22" s="84"/>
      <c r="BY22" s="84">
        <v>5900</v>
      </c>
    </row>
    <row r="23" spans="2:77">
      <c r="B23" s="72" t="s">
        <v>151</v>
      </c>
      <c r="C23" s="52" t="s">
        <v>152</v>
      </c>
      <c r="D23" s="47" t="s">
        <v>7</v>
      </c>
      <c r="E23" s="68" t="s">
        <v>278</v>
      </c>
      <c r="F23" s="4" t="s">
        <v>277</v>
      </c>
      <c r="G23" s="102">
        <v>3929</v>
      </c>
      <c r="H23" s="60">
        <f t="shared" si="2"/>
        <v>3929</v>
      </c>
      <c r="I23" s="84"/>
      <c r="J23" s="84">
        <v>-1188</v>
      </c>
      <c r="K23" s="84"/>
      <c r="L23" s="84"/>
      <c r="M23" s="84">
        <v>1701</v>
      </c>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v>1635</v>
      </c>
      <c r="AR23" s="84"/>
      <c r="AS23" s="84"/>
      <c r="AT23" s="84"/>
      <c r="AU23" s="84"/>
      <c r="AV23" s="84"/>
      <c r="AW23" s="84"/>
      <c r="AX23" s="84"/>
      <c r="AY23" s="84">
        <v>1143</v>
      </c>
      <c r="AZ23" s="84"/>
      <c r="BA23" s="84"/>
      <c r="BB23" s="84"/>
      <c r="BC23" s="84"/>
      <c r="BD23" s="84"/>
      <c r="BE23" s="84">
        <v>253</v>
      </c>
      <c r="BF23" s="84"/>
      <c r="BG23" s="84"/>
      <c r="BH23" s="84"/>
      <c r="BI23" s="84"/>
      <c r="BJ23" s="84"/>
      <c r="BK23" s="84"/>
      <c r="BL23" s="84"/>
      <c r="BM23" s="84"/>
      <c r="BN23" s="84"/>
      <c r="BO23" s="84"/>
      <c r="BP23" s="84"/>
      <c r="BQ23" s="84"/>
      <c r="BR23" s="84"/>
      <c r="BS23" s="84"/>
      <c r="BT23" s="84"/>
      <c r="BU23" s="84"/>
      <c r="BV23" s="84"/>
      <c r="BW23" s="84"/>
      <c r="BX23" s="84"/>
      <c r="BY23" s="84">
        <v>385</v>
      </c>
    </row>
    <row r="24" spans="2:77">
      <c r="B24" s="72" t="s">
        <v>153</v>
      </c>
      <c r="C24" s="52" t="s">
        <v>154</v>
      </c>
      <c r="D24" s="47" t="s">
        <v>6</v>
      </c>
      <c r="E24" s="68"/>
      <c r="F24" s="94"/>
      <c r="G24" s="101"/>
      <c r="H24" s="60">
        <f t="shared" si="2"/>
        <v>0</v>
      </c>
    </row>
    <row r="25" spans="2:77">
      <c r="B25" s="77" t="s">
        <v>155</v>
      </c>
      <c r="C25" s="78" t="s">
        <v>156</v>
      </c>
      <c r="D25" s="9"/>
      <c r="E25" s="68"/>
      <c r="F25" s="94"/>
      <c r="G25" s="101"/>
      <c r="H25" s="60">
        <f t="shared" si="2"/>
        <v>0</v>
      </c>
    </row>
    <row r="26" spans="2:77">
      <c r="B26" s="72" t="s">
        <v>157</v>
      </c>
      <c r="C26" s="52" t="s">
        <v>158</v>
      </c>
      <c r="D26" s="47" t="s">
        <v>6</v>
      </c>
      <c r="E26" s="68"/>
      <c r="F26" s="94"/>
      <c r="G26" s="101"/>
      <c r="H26" s="60">
        <f t="shared" si="2"/>
        <v>0</v>
      </c>
    </row>
    <row r="27" spans="2:77">
      <c r="B27" s="72" t="s">
        <v>159</v>
      </c>
      <c r="C27" s="52" t="s">
        <v>160</v>
      </c>
      <c r="D27" s="47" t="s">
        <v>6</v>
      </c>
      <c r="E27" s="68"/>
      <c r="F27" s="94"/>
      <c r="G27" s="101"/>
      <c r="H27" s="60">
        <f t="shared" si="2"/>
        <v>0</v>
      </c>
    </row>
    <row r="28" spans="2:77">
      <c r="B28" s="72" t="s">
        <v>161</v>
      </c>
      <c r="C28" s="52" t="s">
        <v>162</v>
      </c>
      <c r="D28" s="74" t="s">
        <v>6</v>
      </c>
      <c r="E28" s="68"/>
      <c r="F28" s="94"/>
      <c r="G28" s="101"/>
      <c r="H28" s="60">
        <f t="shared" si="2"/>
        <v>0</v>
      </c>
    </row>
    <row r="29" spans="2:77">
      <c r="B29" s="72" t="s">
        <v>163</v>
      </c>
      <c r="C29" s="52" t="s">
        <v>164</v>
      </c>
      <c r="D29" s="47" t="s">
        <v>6</v>
      </c>
      <c r="E29" s="68"/>
      <c r="F29" s="94"/>
      <c r="G29" s="101"/>
      <c r="H29" s="60">
        <f t="shared" si="2"/>
        <v>0</v>
      </c>
    </row>
    <row r="30" spans="2:77">
      <c r="B30" s="73"/>
      <c r="C30" s="52"/>
      <c r="D30" s="9"/>
      <c r="E30" s="68"/>
      <c r="F30" s="94"/>
      <c r="G30" s="101"/>
      <c r="H30" s="60">
        <f t="shared" si="2"/>
        <v>0</v>
      </c>
    </row>
    <row r="31" spans="2:77">
      <c r="B31" s="79" t="s">
        <v>165</v>
      </c>
      <c r="C31" s="76" t="s">
        <v>166</v>
      </c>
      <c r="D31" s="8"/>
      <c r="E31" s="68"/>
      <c r="F31" s="94"/>
      <c r="G31" s="101"/>
      <c r="H31" s="60">
        <f t="shared" si="2"/>
        <v>0</v>
      </c>
    </row>
    <row r="32" spans="2:77">
      <c r="B32" s="72" t="s">
        <v>167</v>
      </c>
      <c r="C32" s="52" t="s">
        <v>168</v>
      </c>
      <c r="D32" s="47" t="s">
        <v>5</v>
      </c>
      <c r="E32" s="68"/>
      <c r="F32" s="94"/>
      <c r="G32" s="101"/>
      <c r="H32" s="60">
        <f t="shared" si="2"/>
        <v>0</v>
      </c>
    </row>
    <row r="33" spans="2:77">
      <c r="B33" s="73"/>
      <c r="C33" s="53"/>
      <c r="D33" s="9"/>
      <c r="E33" s="68"/>
      <c r="F33" s="94"/>
      <c r="G33" s="101"/>
      <c r="H33" s="60">
        <f t="shared" si="2"/>
        <v>0</v>
      </c>
    </row>
    <row r="34" spans="2:77">
      <c r="B34" s="79" t="s">
        <v>169</v>
      </c>
      <c r="C34" s="76" t="s">
        <v>0</v>
      </c>
      <c r="D34" s="9"/>
      <c r="E34" s="68"/>
      <c r="F34" s="94"/>
      <c r="G34" s="101"/>
      <c r="H34" s="60">
        <f t="shared" si="2"/>
        <v>0</v>
      </c>
    </row>
    <row r="35" spans="2:77">
      <c r="B35" s="80" t="s">
        <v>170</v>
      </c>
      <c r="C35" s="78" t="s">
        <v>171</v>
      </c>
      <c r="D35" s="9"/>
      <c r="E35" s="68"/>
      <c r="F35" s="94"/>
      <c r="G35" s="101"/>
      <c r="H35" s="60">
        <f t="shared" si="2"/>
        <v>0</v>
      </c>
    </row>
    <row r="36" spans="2:77">
      <c r="B36" s="80" t="s">
        <v>172</v>
      </c>
      <c r="C36" s="78" t="s">
        <v>173</v>
      </c>
      <c r="D36" s="9"/>
      <c r="E36" s="68"/>
      <c r="F36" s="94"/>
      <c r="G36" s="101"/>
      <c r="H36" s="60">
        <f t="shared" si="2"/>
        <v>0</v>
      </c>
    </row>
    <row r="37" spans="2:77">
      <c r="B37" s="72" t="s">
        <v>174</v>
      </c>
      <c r="C37" s="52" t="s">
        <v>175</v>
      </c>
      <c r="D37" s="47" t="s">
        <v>6</v>
      </c>
      <c r="E37" s="68"/>
      <c r="F37" s="94"/>
      <c r="G37" s="101"/>
      <c r="H37" s="60">
        <f t="shared" si="2"/>
        <v>0</v>
      </c>
    </row>
    <row r="38" spans="2:77">
      <c r="B38" s="72" t="s">
        <v>176</v>
      </c>
      <c r="C38" s="52" t="s">
        <v>177</v>
      </c>
      <c r="D38" s="47" t="s">
        <v>7</v>
      </c>
      <c r="E38" s="18" t="s">
        <v>9</v>
      </c>
      <c r="F38" s="4" t="s">
        <v>121</v>
      </c>
      <c r="G38" s="102">
        <v>13887000</v>
      </c>
      <c r="H38" s="60">
        <f t="shared" si="2"/>
        <v>13887000</v>
      </c>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v>13887000</v>
      </c>
      <c r="BP38" s="84"/>
      <c r="BQ38" s="84"/>
      <c r="BR38" s="84"/>
      <c r="BS38" s="84"/>
      <c r="BT38" s="84"/>
      <c r="BU38" s="84"/>
      <c r="BV38" s="84"/>
      <c r="BW38" s="84"/>
      <c r="BX38" s="84"/>
      <c r="BY38" s="84"/>
    </row>
    <row r="39" spans="2:77">
      <c r="B39" s="72" t="s">
        <v>178</v>
      </c>
      <c r="C39" s="52" t="s">
        <v>179</v>
      </c>
      <c r="D39" s="47" t="s">
        <v>7</v>
      </c>
      <c r="E39" s="18" t="s">
        <v>8</v>
      </c>
      <c r="F39" s="4" t="s">
        <v>121</v>
      </c>
      <c r="G39" s="102">
        <v>146929996</v>
      </c>
      <c r="H39" s="60">
        <f t="shared" si="2"/>
        <v>146929996</v>
      </c>
      <c r="BB39" s="1">
        <v>146929996</v>
      </c>
    </row>
    <row r="40" spans="2:77">
      <c r="B40" s="80" t="s">
        <v>180</v>
      </c>
      <c r="C40" s="78" t="s">
        <v>181</v>
      </c>
      <c r="D40" s="8"/>
      <c r="E40" s="68"/>
      <c r="F40" s="94"/>
      <c r="G40" s="101"/>
      <c r="H40" s="60">
        <f t="shared" si="2"/>
        <v>0</v>
      </c>
    </row>
    <row r="41" spans="2:77">
      <c r="B41" s="72" t="s">
        <v>182</v>
      </c>
      <c r="C41" s="52" t="s">
        <v>183</v>
      </c>
      <c r="D41" s="47" t="s">
        <v>6</v>
      </c>
      <c r="E41" s="68"/>
      <c r="F41" s="94"/>
      <c r="G41" s="101"/>
      <c r="H41" s="60">
        <f t="shared" si="2"/>
        <v>0</v>
      </c>
    </row>
    <row r="42" spans="2:77">
      <c r="B42" s="72" t="s">
        <v>184</v>
      </c>
      <c r="C42" s="52" t="s">
        <v>185</v>
      </c>
      <c r="D42" s="47" t="s">
        <v>6</v>
      </c>
      <c r="E42" s="68"/>
      <c r="F42" s="94"/>
      <c r="G42" s="101"/>
      <c r="H42" s="60">
        <f t="shared" si="2"/>
        <v>0</v>
      </c>
    </row>
    <row r="43" spans="2:77">
      <c r="B43" s="80" t="s">
        <v>180</v>
      </c>
      <c r="C43" s="78" t="s">
        <v>186</v>
      </c>
      <c r="D43" s="8"/>
      <c r="E43" s="68"/>
      <c r="F43" s="94"/>
      <c r="G43" s="101"/>
      <c r="H43" s="60">
        <f t="shared" si="2"/>
        <v>0</v>
      </c>
    </row>
    <row r="44" spans="2:77">
      <c r="B44" s="72" t="s">
        <v>187</v>
      </c>
      <c r="C44" s="52" t="s">
        <v>188</v>
      </c>
      <c r="D44" s="47" t="s">
        <v>6</v>
      </c>
      <c r="E44" s="68"/>
      <c r="F44" s="94"/>
      <c r="G44" s="101"/>
      <c r="H44" s="60">
        <f t="shared" si="2"/>
        <v>0</v>
      </c>
    </row>
    <row r="45" spans="2:77">
      <c r="B45" s="72" t="s">
        <v>189</v>
      </c>
      <c r="C45" s="52" t="s">
        <v>190</v>
      </c>
      <c r="D45" s="47" t="s">
        <v>6</v>
      </c>
      <c r="E45" s="68"/>
      <c r="F45" s="94"/>
      <c r="G45" s="101"/>
      <c r="H45" s="60">
        <f t="shared" si="2"/>
        <v>0</v>
      </c>
    </row>
    <row r="46" spans="2:77">
      <c r="B46" s="72" t="s">
        <v>191</v>
      </c>
      <c r="C46" s="52" t="s">
        <v>208</v>
      </c>
      <c r="D46" s="47" t="s">
        <v>6</v>
      </c>
      <c r="E46" s="68"/>
      <c r="F46" s="94"/>
      <c r="G46" s="101"/>
      <c r="H46" s="60">
        <f t="shared" si="2"/>
        <v>0</v>
      </c>
    </row>
    <row r="47" spans="2:77">
      <c r="B47" s="72" t="s">
        <v>192</v>
      </c>
      <c r="C47" s="52" t="s">
        <v>209</v>
      </c>
      <c r="D47" s="47" t="s">
        <v>6</v>
      </c>
      <c r="E47" s="68"/>
      <c r="F47" s="94"/>
      <c r="G47" s="101"/>
      <c r="H47" s="60">
        <f t="shared" si="2"/>
        <v>0</v>
      </c>
    </row>
    <row r="48" spans="2:77">
      <c r="B48" s="80" t="s">
        <v>193</v>
      </c>
      <c r="C48" s="78" t="s">
        <v>194</v>
      </c>
      <c r="D48" s="8"/>
      <c r="E48" s="68"/>
      <c r="F48" s="94"/>
      <c r="G48" s="101"/>
      <c r="H48" s="60">
        <f t="shared" si="2"/>
        <v>0</v>
      </c>
    </row>
    <row r="49" spans="2:8">
      <c r="B49" s="71" t="s">
        <v>195</v>
      </c>
      <c r="C49" s="52" t="s">
        <v>196</v>
      </c>
      <c r="D49" s="47" t="s">
        <v>6</v>
      </c>
      <c r="E49" s="69"/>
      <c r="F49" s="95"/>
      <c r="G49" s="103"/>
      <c r="H49" s="60">
        <f t="shared" si="2"/>
        <v>0</v>
      </c>
    </row>
    <row r="50" spans="2:8">
      <c r="B50" s="72" t="s">
        <v>197</v>
      </c>
      <c r="C50" s="52" t="s">
        <v>198</v>
      </c>
      <c r="D50" s="47" t="s">
        <v>5</v>
      </c>
      <c r="E50" s="68"/>
      <c r="F50" s="94"/>
      <c r="G50" s="101"/>
      <c r="H50" s="60">
        <f t="shared" si="2"/>
        <v>0</v>
      </c>
    </row>
    <row r="51" spans="2:8">
      <c r="B51" s="71" t="s">
        <v>199</v>
      </c>
      <c r="C51" s="52" t="s">
        <v>200</v>
      </c>
      <c r="D51" s="47" t="s">
        <v>6</v>
      </c>
      <c r="E51" s="68"/>
      <c r="F51" s="94"/>
      <c r="G51" s="101"/>
      <c r="H51" s="60">
        <f t="shared" si="2"/>
        <v>0</v>
      </c>
    </row>
    <row r="52" spans="2:8">
      <c r="B52" s="72" t="s">
        <v>201</v>
      </c>
      <c r="C52" s="52" t="s">
        <v>202</v>
      </c>
      <c r="D52" s="47" t="s">
        <v>6</v>
      </c>
      <c r="E52" s="68"/>
      <c r="F52" s="94"/>
      <c r="G52" s="101"/>
      <c r="H52" s="60">
        <f t="shared" si="2"/>
        <v>0</v>
      </c>
    </row>
    <row r="53" spans="2:8">
      <c r="B53" s="2"/>
      <c r="C53" s="54"/>
      <c r="D53" s="10"/>
      <c r="E53" s="70"/>
      <c r="F53" s="96"/>
      <c r="G53" s="104"/>
      <c r="H53" s="60">
        <f t="shared" si="2"/>
        <v>0</v>
      </c>
    </row>
    <row r="55" spans="2:8">
      <c r="E55" s="14"/>
      <c r="F55" s="14"/>
      <c r="G55" s="97" t="s">
        <v>284</v>
      </c>
      <c r="H55" s="98" t="s">
        <v>282</v>
      </c>
    </row>
    <row r="56" spans="2:8" ht="21">
      <c r="B56" s="82" t="s">
        <v>210</v>
      </c>
      <c r="G56" s="99">
        <f>SUM(G10:G52)</f>
        <v>393524207.63</v>
      </c>
      <c r="H56" s="99">
        <f>SUM(H10:H53)</f>
        <v>393524207.63</v>
      </c>
    </row>
    <row r="57" spans="2:8">
      <c r="B57" s="3">
        <v>1</v>
      </c>
      <c r="C57" s="1" t="s">
        <v>213</v>
      </c>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80" spans="2:2">
      <c r="B80" s="1"/>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defaultColWidth="3.5" defaultRowHeight="24" customHeight="1"/>
  <cols>
    <col min="1" max="1" width="3.5" style="109"/>
    <col min="2" max="2" width="10.375" style="109" customWidth="1"/>
    <col min="3" max="3" width="8" style="109" customWidth="1"/>
    <col min="4" max="4" width="60.375" style="109" customWidth="1"/>
    <col min="5" max="5" width="2" style="112" customWidth="1"/>
    <col min="6" max="16384" width="3.5" style="109"/>
  </cols>
  <sheetData>
    <row r="1" spans="2:5" ht="15.95" customHeight="1">
      <c r="E1" s="109"/>
    </row>
    <row r="2" spans="2:5" ht="24.95" customHeight="1">
      <c r="B2" s="110" t="s">
        <v>291</v>
      </c>
      <c r="E2" s="109"/>
    </row>
    <row r="3" spans="2:5" ht="15.95" customHeight="1">
      <c r="B3" s="111" t="s">
        <v>116</v>
      </c>
      <c r="E3" s="109"/>
    </row>
    <row r="4" spans="2:5" ht="15.95" customHeight="1">
      <c r="B4" s="116" t="s">
        <v>294</v>
      </c>
      <c r="C4" s="116" t="s">
        <v>293</v>
      </c>
      <c r="D4" s="20" t="s">
        <v>295</v>
      </c>
      <c r="E4" s="109"/>
    </row>
    <row r="5" spans="2:5" ht="15.95" customHeight="1">
      <c r="B5" s="113">
        <v>42023</v>
      </c>
      <c r="C5" s="114" t="s">
        <v>297</v>
      </c>
      <c r="D5" s="117" t="s">
        <v>298</v>
      </c>
      <c r="E5" s="109"/>
    </row>
    <row r="6" spans="2:5" ht="15.95" customHeight="1" thickBot="1">
      <c r="B6" s="108">
        <v>41991</v>
      </c>
      <c r="C6" s="115" t="s">
        <v>292</v>
      </c>
      <c r="D6" s="128" t="s">
        <v>296</v>
      </c>
      <c r="E6" s="109"/>
    </row>
    <row r="7" spans="2:5" ht="15.95" customHeight="1" thickBot="1">
      <c r="B7" s="108">
        <v>42061</v>
      </c>
      <c r="C7" s="127" t="s">
        <v>325</v>
      </c>
      <c r="D7" s="129" t="s">
        <v>307</v>
      </c>
      <c r="E7" s="109"/>
    </row>
    <row r="8" spans="2:5" ht="15.95" customHeight="1">
      <c r="D8" s="130" t="s">
        <v>308</v>
      </c>
      <c r="E8" s="109"/>
    </row>
    <row r="9" spans="2:5" ht="15.95" customHeight="1">
      <c r="D9" s="109" t="s">
        <v>311</v>
      </c>
      <c r="E9" s="109"/>
    </row>
    <row r="10" spans="2:5" ht="15.95" customHeight="1">
      <c r="B10" s="108">
        <v>42068</v>
      </c>
      <c r="C10" s="127" t="s">
        <v>306</v>
      </c>
      <c r="D10" s="109" t="s">
        <v>326</v>
      </c>
      <c r="E10" s="109"/>
    </row>
    <row r="11" spans="2:5" ht="15.95" customHeight="1">
      <c r="E11" s="109"/>
    </row>
    <row r="12" spans="2:5" ht="15.95" customHeight="1">
      <c r="E12" s="109"/>
    </row>
    <row r="13" spans="2:5" ht="15.95" customHeight="1">
      <c r="E13" s="109"/>
    </row>
    <row r="14" spans="2:5" ht="15.95" customHeight="1">
      <c r="E14" s="109"/>
    </row>
    <row r="15" spans="2:5" ht="15.95" customHeight="1">
      <c r="E15" s="109"/>
    </row>
    <row r="16" spans="2:5" ht="15.95" customHeight="1">
      <c r="E16" s="109"/>
    </row>
    <row r="17" spans="5:5" ht="15.95" customHeight="1">
      <c r="E17" s="109"/>
    </row>
    <row r="18" spans="5:5" ht="15.95" customHeight="1">
      <c r="E18" s="109"/>
    </row>
    <row r="19" spans="5:5" ht="15.95" customHeight="1">
      <c r="E19" s="109"/>
    </row>
    <row r="20" spans="5:5" ht="15.95" customHeight="1">
      <c r="E20" s="109"/>
    </row>
    <row r="21" spans="5:5" ht="15.95" customHeight="1">
      <c r="E21" s="109"/>
    </row>
    <row r="22" spans="5:5" ht="15.95" customHeight="1">
      <c r="E22" s="109"/>
    </row>
    <row r="23" spans="5:5" ht="15.95" customHeight="1">
      <c r="E23" s="109"/>
    </row>
    <row r="24" spans="5:5" ht="15.95" customHeight="1">
      <c r="E24" s="109"/>
    </row>
    <row r="25" spans="5:5" ht="15.95" customHeight="1">
      <c r="E25" s="109"/>
    </row>
    <row r="26" spans="5:5" ht="15.95" customHeight="1">
      <c r="E26" s="109"/>
    </row>
    <row r="27" spans="5:5" ht="15.95" customHeight="1">
      <c r="E27" s="109"/>
    </row>
    <row r="28" spans="5:5" ht="15.95" customHeight="1">
      <c r="E28" s="109"/>
    </row>
    <row r="29" spans="5:5" ht="15.95" customHeight="1">
      <c r="E29" s="109"/>
    </row>
    <row r="30" spans="5:5" ht="15.95" customHeight="1">
      <c r="E30" s="109"/>
    </row>
    <row r="31" spans="5:5" ht="15.95" customHeight="1">
      <c r="E31" s="109"/>
    </row>
    <row r="32" spans="5:5" ht="15.95" customHeight="1">
      <c r="E32" s="109"/>
    </row>
    <row r="33" spans="5:5" ht="15.95" customHeight="1">
      <c r="E33" s="109"/>
    </row>
    <row r="34" spans="5:5" ht="15.95" customHeight="1"/>
    <row r="35" spans="5:5" ht="15.95" customHeight="1"/>
    <row r="36" spans="5:5" ht="15.95" customHeight="1">
      <c r="E36" s="109"/>
    </row>
    <row r="37" spans="5:5" ht="15.95" customHeight="1">
      <c r="E37" s="109"/>
    </row>
    <row r="38" spans="5:5" ht="15.95" customHeight="1">
      <c r="E38" s="109"/>
    </row>
    <row r="39" spans="5:5" ht="15.95" customHeight="1">
      <c r="E39" s="109"/>
    </row>
    <row r="40" spans="5:5" ht="15.95" customHeight="1">
      <c r="E40" s="109"/>
    </row>
    <row r="41" spans="5:5" ht="15.95" customHeight="1">
      <c r="E41" s="109"/>
    </row>
    <row r="42" spans="5:5" ht="15.95" customHeight="1"/>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4399B-BF3C-4C33-BEA4-BA1EF66AB1C3}">
  <ds:schemaRef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Andrii Zherebko</cp:lastModifiedBy>
  <cp:lastPrinted>2015-03-05T09:58:56Z</cp:lastPrinted>
  <dcterms:created xsi:type="dcterms:W3CDTF">2014-08-29T11:25:27Z</dcterms:created>
  <dcterms:modified xsi:type="dcterms:W3CDTF">2016-02-02T14:54:19Z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